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6e98d2813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bf44793b698f43b7"/>
    <x:sheet xmlns:r="http://schemas.openxmlformats.org/officeDocument/2006/relationships" name="Транзакции" sheetId="2" r:id="Racbbf1db172645a2"/>
    <x:sheet xmlns:r="http://schemas.openxmlformats.org/officeDocument/2006/relationships" name="Контекст клиентов" sheetId="3" r:id="Rfc29041132e9434a"/>
    <x:sheet xmlns:r="http://schemas.openxmlformats.org/officeDocument/2006/relationships" name="Описание кейсов" sheetId="4" r:id="R389430a099c14b8c"/>
    <x:sheet xmlns:r="http://schemas.openxmlformats.org/officeDocument/2006/relationships" name="Возвраты" sheetId="5" r:id="Ref41f4c1ad904acd"/>
    <x:sheet xmlns:r="http://schemas.openxmlformats.org/officeDocument/2006/relationships" name="Покупательские дни" sheetId="6" r:id="R3e69d96a24bd45a4"/>
    <x:sheet xmlns:r="http://schemas.openxmlformats.org/officeDocument/2006/relationships" name="Сводка клиентов" sheetId="7" r:id="R319c098d05994179"/>
    <x:sheet xmlns:r="http://schemas.openxmlformats.org/officeDocument/2006/relationships" name="Экономика 24 мес." sheetId="8" r:id="Rdfa53bb9a2ba4a7e"/>
    <x:sheet xmlns:r="http://schemas.openxmlformats.org/officeDocument/2006/relationships" name="Recovery Queue" sheetId="9" r:id="R54a45930037643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164" formatCode="yyyy-mm-dd"/>
    <x:numFmt numFmtId="165" formatCode="0.000"/>
    <x:numFmt numFmtId="166" formatCode="dd.mm.yyyy"/>
    <x:numFmt numFmtId="167" formatCode="yyyy-mm-dd h:mm:ss"/>
    <x:numFmt numFmtId="200" formatCode="#,##0.00"/>
    <x:numFmt numFmtId="201" formatCode="0"/>
    <x:numFmt numFmtId="202" formatCode="@"/>
    <x:numFmt numFmtId="203" formatCode="0.##"/>
    <x:numFmt numFmtId="204" formatCode="0.00"/>
  </x:numFmts>
  <x:fonts count="8">
    <x:font>
      <x:sz val="11"/>
      <x:name val="Carlito"/>
    </x:font>
    <x:font>
      <x:sz val="11"/>
      <x:color rgb="FF223047"/>
      <x:name val="Arial"/>
    </x:font>
    <x:font>
      <x:b/>
      <x:sz val="15"/>
      <x:color rgb="FF223047"/>
      <x:name val="Arial"/>
    </x:font>
    <x:font>
      <x:b/>
      <x:sz val="11"/>
      <x:color rgb="FF223047"/>
      <x:name val="Arial"/>
    </x:font>
    <x:font>
      <x:sz val="10"/>
      <x:color rgb="FF223047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color rgb="FFFFFFFF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F0F4F8"/>
      </x:patternFill>
    </x:fill>
    <x:fill>
      <x:patternFill patternType="solid">
        <x:fgColor rgb="FF253D59"/>
      </x:patternFill>
    </x:fill>
    <x:fill>
      <x:patternFill patternType="solid">
        <x:fgColor rgb="FF253D59"/>
      </x:patternFill>
    </x:fill>
    <x:fill>
      <x:patternFill patternType="solid">
        <x:fgColor rgb="FFF0F4F8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/>
    <x:xf numFmtId="0" fontId="1" fillId="0" borderId="0" xfId="0" applyAlignment="1">
      <x:alignment wrapText="1"/>
    </x:xf>
    <x:xf numFmtId="0" fontId="1" fillId="0" borderId="0" xfId="0" applyAlignment="1">
      <x:alignment vertical="center" wrapText="1"/>
    </x:xf>
    <x:xf numFmtId="0" fontId="2" fillId="0" borderId="0" xfId="0" applyAlignment="1">
      <x:alignment vertical="center" wrapText="1"/>
    </x:xf>
    <x:xf numFmtId="0" fontId="3" fillId="0" borderId="0" xfId="0" applyAlignment="1">
      <x:alignment vertical="center" wrapText="1"/>
    </x:xf>
    <x:xf numFmtId="0" fontId="3" fillId="2" borderId="0" xfId="0" applyAlignment="1">
      <x:alignment vertical="center" wrapText="1"/>
    </x:xf>
    <x:xf numFmtId="0" fontId="1" fillId="2" borderId="0" xfId="0" applyAlignment="1">
      <x:alignment vertical="center" wrapText="1"/>
    </x:xf>
    <x:xf numFmtId="0" fontId="4" fillId="0" borderId="0" xfId="0"/>
    <x:xf numFmtId="0" fontId="4" fillId="0" borderId="0" xfId="0" applyAlignment="1">
      <x:alignment vertical="center"/>
    </x:xf>
    <x:xf numFmtId="0" fontId="4" fillId="3" borderId="0" xfId="0" applyAlignment="1">
      <x:alignment vertical="center"/>
    </x:xf>
    <x:xf numFmtId="0" fontId="5" fillId="3" borderId="0" xfId="0" applyAlignment="1">
      <x:alignment vertical="center"/>
    </x:xf>
    <x:xf numFmtId="0" fontId="5" fillId="3" borderId="0" xfId="0" applyAlignment="1">
      <x:alignment vertical="center" wrapText="1"/>
    </x:xf>
    <x:xf numFmtId="0" fontId="5" fillId="3" borderId="0" xfId="0" applyAlignment="1">
      <x:alignment horizontal="center" vertical="center" wrapText="1"/>
    </x:xf>
    <x:xf numFmtId="164" fontId="4" fillId="0" borderId="0" xfId="0" applyAlignment="1">
      <x:alignment vertical="center"/>
    </x:xf>
    <x:xf numFmtId="4" fontId="4" fillId="0" borderId="0" xfId="0" applyAlignment="1">
      <x:alignment vertical="center"/>
    </x:xf>
    <x:xf numFmtId="0" fontId="4" fillId="0" borderId="0" xfId="0" applyAlignment="1">
      <x:alignment vertical="center" wrapText="1"/>
    </x:xf>
    <x:xf numFmtId="165" fontId="4" fillId="0" borderId="0" xfId="0" applyAlignment="1">
      <x:alignment vertical="center"/>
    </x:xf>
    <x:xf numFmtId="1" fontId="4" fillId="0" borderId="0" xfId="0" applyAlignment="1">
      <x:alignment vertical="center"/>
    </x:xf>
    <x:xf numFmtId="0" fontId="4" fillId="4" borderId="0" xfId="0" applyAlignment="1">
      <x:alignment vertical="center"/>
    </x:xf>
    <x:xf numFmtId="0" fontId="5" fillId="4" borderId="0" xfId="0" applyAlignment="1">
      <x:alignment vertical="center"/>
    </x:xf>
    <x:xf numFmtId="0" fontId="5" fillId="4" borderId="0" xfId="0" applyAlignment="1">
      <x:alignment vertical="center" wrapText="1"/>
    </x:xf>
    <x:xf numFmtId="0" fontId="5" fillId="4" borderId="0" xfId="0" applyAlignment="1">
      <x:alignment horizontal="center" vertical="center" wrapText="1"/>
    </x:xf>
    <x:xf numFmtId="0" fontId="3" fillId="5" borderId="0" xfId="0" applyAlignment="1">
      <x:alignment vertical="center" wrapText="1"/>
    </x:xf>
    <x:xf numFmtId="0" fontId="1" fillId="5" borderId="0" xfId="0" applyAlignment="1">
      <x:alignment vertical="center" wrapText="1"/>
    </x:xf>
    <x:xf numFmtId="166" fontId="4" fillId="0" borderId="0" xfId="0" applyAlignment="1">
      <x:alignment vertical="center"/>
    </x:xf>
    <x:xf numFmtId="4" fontId="4" fillId="0" borderId="0" xfId="0" applyAlignment="1">
      <x:alignment vertical="center"/>
    </x:xf>
    <x:xf numFmtId="0" fontId="7" fillId="6" borderId="0" xfId="0" applyAlignment="1">
      <x:alignment vertical="center" wrapText="1"/>
    </x:xf>
    <x:xf numFmtId="0" fontId="6" fillId="0" borderId="0" xfId="0" applyAlignment="1">
      <x:alignment vertical="center"/>
    </x:xf>
    <x:xf numFmtId="166" fontId="6" fillId="0" borderId="0" xfId="0" applyAlignment="1">
      <x:alignment vertical="center"/>
    </x:xf>
    <x:xf numFmtId="4" fontId="6" fillId="0" borderId="0" xfId="0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166" fontId="6" fillId="0" borderId="0" xfId="0" applyNumberFormat="1" applyFont="1" applyFill="1" applyBorder="1" applyAlignment="1">
      <x:alignment vertical="center"/>
    </x:xf>
    <x:xf numFmtId="4" fontId="6" fillId="0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/>
    <x:xf numFmtId="202" fontId="6" fillId="0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166" fontId="0" fillId="0" borderId="0" xfId="0" applyNumberFormat="1" applyFont="1" applyFill="1" applyBorder="1"/>
    <x:xf numFmtId="203" fontId="6" fillId="0" borderId="0" xfId="0" applyNumberFormat="1" applyFont="1" applyFill="1" applyBorder="1"/>
    <x:xf numFmtId="166" fontId="6" fillId="0" borderId="0" xfId="0" applyNumberFormat="1" applyFont="1" applyFill="1" applyBorder="1"/>
    <x:xf numFmtId="204" fontId="6" fillId="0" borderId="0" xfId="0" applyNumberFormat="1" applyFont="1" applyFill="1" applyBorder="1"/>
    <x:xf numFmtId="0" fontId="6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/>
    <x:xf numFmtId="0" fontId="6" fillId="10" borderId="0" xfId="0" applyNumberFormat="1" applyFont="1" applyFill="1" applyBorder="1"/>
    <x:xf numFmtId="0" fontId="7" fillId="10" borderId="0" xfId="0" applyNumberFormat="1" applyFont="1" applyFill="1" applyBorder="1"/>
    <x:xf numFmtId="0" fontId="7" fillId="10" borderId="0" xfId="0" applyNumberFormat="1" applyFont="1" applyFill="1" applyBorder="1" applyAlignment="1">
      <x:alignment wrapText="1"/>
    </x:xf>
    <x:xf numFmtId="0" fontId="6" fillId="11" borderId="0" xfId="0" applyNumberFormat="1" applyFont="1" applyFill="1" applyBorder="1"/>
    <x:xf numFmtId="0" fontId="7" fillId="11" borderId="0" xfId="0" applyNumberFormat="1" applyFont="1" applyFill="1" applyBorder="1"/>
    <x:xf numFmtId="0" fontId="7" fillId="11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6" fillId="12" borderId="0" xfId="0" applyNumberFormat="1" applyFont="1" applyFill="1" applyBorder="1"/>
    <x:xf numFmtId="0" fontId="7" fillId="12" borderId="0" xfId="0" applyNumberFormat="1" applyFont="1" applyFill="1" applyBorder="1"/>
    <x:xf numFmtId="0" fontId="7" fillId="1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</x:cellXfs>
  <x:cellStyles count="1">
    <x:cellStyle name="Normal" xfId="0"/>
  </x:cellStyles>
  <x:dxfs count="1">
    <x:dxf>
      <x:font>
        <x:b/>
      </x:font>
      <x:fill>
        <x:patternFill>
          <x:bgColor rgb="FFE0E9F6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15622bd214d7d" /><Relationship Type="http://schemas.openxmlformats.org/officeDocument/2006/relationships/theme" Target="/xl/theme/theme1.xml" Id="R50fa82628ceb4841" /><Relationship Type="http://schemas.openxmlformats.org/officeDocument/2006/relationships/sharedStrings" Target="/xl/sharedStrings.xml" Id="Rba48e9031e9c469f" /><Relationship Type="http://schemas.openxmlformats.org/officeDocument/2006/relationships/worksheet" Target="/xl/worksheets/sheet1.xml" Id="Rbf44793b698f43b7" /><Relationship Type="http://schemas.openxmlformats.org/officeDocument/2006/relationships/worksheet" Target="/xl/worksheets/sheet2.xml" Id="Racbbf1db172645a2" /><Relationship Type="http://schemas.openxmlformats.org/officeDocument/2006/relationships/worksheet" Target="/xl/worksheets/sheet3.xml" Id="Rfc29041132e9434a" /><Relationship Type="http://schemas.openxmlformats.org/officeDocument/2006/relationships/worksheet" Target="/xl/worksheets/sheet4.xml" Id="R389430a099c14b8c" /><Relationship Type="http://schemas.openxmlformats.org/officeDocument/2006/relationships/worksheet" Target="/xl/worksheets/sheet5.xml" Id="Ref41f4c1ad904acd" /><Relationship Type="http://schemas.openxmlformats.org/officeDocument/2006/relationships/worksheet" Target="/xl/worksheets/sheet6.xml" Id="R3e69d96a24bd45a4" /><Relationship Type="http://schemas.openxmlformats.org/officeDocument/2006/relationships/worksheet" Target="/xl/worksheets/sheet7.xml" Id="R319c098d05994179" /><Relationship Type="http://schemas.openxmlformats.org/officeDocument/2006/relationships/worksheet" Target="/xl/worksheets/sheet8.xml" Id="Rdfa53bb9a2ba4a7e" /><Relationship Type="http://schemas.openxmlformats.org/officeDocument/2006/relationships/worksheet" Target="/xl/worksheets/sheet9.xml" Id="R54a459300376436d" /></Relationships>
</file>

<file path=xl/tables/table1.xml><?xml version="1.0" encoding="utf-8"?>
<x:table xmlns:x="http://schemas.openxmlformats.org/spreadsheetml/2006/main" id="1" name="Продажи" displayName="Продажи" ref="A1:H1046" headerRowCount="1" totalsRowCount="0" totalsRowShown="0">
  <x:tableColumns count="8">
    <x:tableColumn id="1" name="Код клиента"/>
    <x:tableColumn id="2" name="Клиент"/>
    <x:tableColumn id="3" name="Дата продажи"/>
    <x:tableColumn id="4" name="Сумма продажи"/>
    <x:tableColumn id="5" name="Номер документа"/>
    <x:tableColumn id="6" name="Товар/категория"/>
    <x:tableColumn id="7" name="Ответственный менеджер"/>
    <x:tableColumn id="8" name="Сумма возврат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Контекст" displayName="Контекст" ref="A1:D41" headerRowCount="1" totalsRowCount="0" totalsRowShown="0">
  <x:tableColumns count="4">
    <x:tableColumn id="1" name="Код клиента"/>
    <x:tableColumn id="2" name="Клиент"/>
    <x:tableColumn id="3" name="Ответственный менеджер"/>
    <x:tableColumn id="4" name="Контекст закупок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Кейсы" displayName="Кейсы" ref="A1:F41" headerRowCount="1" totalsRowCount="0" totalsRowShown="0">
  <x:tableColumns count="6">
    <x:tableColumn id="1" name="Код клиента"/>
    <x:tableColumn id="2" name="Клиент"/>
    <x:tableColumn id="3" name="Сценарий"/>
    <x:tableColumn id="4" name="Ожидаемая обработка"/>
    <x:tableColumn id="5" name="Ожидаемый приоритет"/>
    <x:tableColumn id="6" name="Бизнес-логика проверки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turnRecords" displayName="ReturnRecords" ref="A1:H39" headerRowCount="1">
  <x:autoFilter ref="A1:H39"/>
  <x:tableColumns count="8">
    <x:tableColumn id="1" name="Код клиента"/>
    <x:tableColumn id="2" name="Клиент"/>
    <x:tableColumn id="3" name="Дата продажи"/>
    <x:tableColumn id="4" name="Сумма продажи"/>
    <x:tableColumn id="5" name="Номер документа"/>
    <x:tableColumn id="6" name="Товар/категория"/>
    <x:tableColumn id="7" name="Ответственный менеджер"/>
    <x:tableColumn id="8" name="Сумма возврата"/>
  </x:tableColumns>
  <x:tableStyleInfo name="TableStyleMedium2" showRowStripes="1"/>
</x:table>
</file>

<file path=xl/tables/table5.xml><?xml version="1.0" encoding="utf-8"?>
<x:table xmlns:x="http://schemas.openxmlformats.org/spreadsheetml/2006/main" id="5" name="PurchaseDays" displayName="PurchaseDays" ref="A1:H958" headerRowCount="1" totalsRowCount="0" totalsRowShown="0">
  <x:tableColumns count="8">
    <x:tableColumn id="1" name="Код клиента"/>
    <x:tableColumn id="2" name="Клиент"/>
    <x:tableColumn id="3" name="Дата покупки"/>
    <x:tableColumn id="4" name="Сумма покупки"/>
    <x:tableColumn id="5" name="Ответственный менеджер"/>
    <x:tableColumn id="6" name="Количество документов"/>
    <x:tableColumn id="7" name="Товар / категория"/>
    <x:tableColumn id="8" name="Интервал между покупками, дней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7" name="ClientSummary" displayName="ClientSummary" ref="A1:U41" headerRowCount="1" totalsRowCount="0" totalsRowShown="0">
  <x:tableColumns count="21">
    <x:tableColumn id="1" name="Код клиента"/>
    <x:tableColumn id="2" name="Клиент"/>
    <x:tableColumn id="3" name="Ответственный менеджер"/>
    <x:tableColumn id="4" name="Количество покупок"/>
    <x:tableColumn id="5" name="Количество интервалов"/>
    <x:tableColumn id="6" name="Первая покупка"/>
    <x:tableColumn id="7" name="Последняя покупка"/>
    <x:tableColumn id="8" name="Историческая выручка"/>
    <x:tableColumn id="9" name="Средний чек"/>
    <x:tableColumn id="10" name="Медианный интервал, дней"/>
    <x:tableColumn id="11" name="Текущая пауза, дней"/>
    <x:tableColumn id="12" name="Коэффициент отклонения"/>
    <x:tableColumn id="13" name="Сигнал Purchase Lapse"/>
    <x:tableColumn id="14" name="Уверенность"/>
    <x:tableColumn id="15" name="Степень отклонения"/>
    <x:tableColumn id="16" name="Причина исключения"/>
    <x:tableColumn id="17" name="Чистая выручка за 24 мес., ₽"/>
    <x:tableColumn id="18" name="Экономический уровень"/>
    <x:tableColumn id="19" name="Внутренний балл"/>
    <x:tableColumn id="20" name="Приоритет"/>
    <x:tableColumn id="21" name="Позиция в очереди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6" name="Economics24M" displayName="Economics24M" ref="A1:H41" headerRowCount="1" totalsRowCount="0" totalsRowShown="0">
  <x:tableColumns count="8">
    <x:tableColumn id="1" name="Код клиента"/>
    <x:tableColumn id="2" name="Клиент"/>
    <x:tableColumn id="3" name="Реализации, ₽"/>
    <x:tableColumn id="4" name="Возвраты, ₽"/>
    <x:tableColumn id="5" name="Чистая выручка, ₽"/>
    <x:tableColumn id="6" name="В базе квартилей"/>
    <x:tableColumn id="7" name="Выручка базы квартилей, ₽"/>
    <x:tableColumn id="8" name="Экономический уровень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RecoveryQueue" displayName="RecoveryQueue" ref="A1:L17" headerRowCount="1" totalsRowCount="0" totalsRowShown="0">
  <x:tableColumns count="12">
    <x:tableColumn id="1" name="Позиция"/>
    <x:tableColumn id="2" name="Код клиента"/>
    <x:tableColumn id="3" name="Клиент"/>
    <x:tableColumn id="4" name="Ответственный менеджер"/>
    <x:tableColumn id="5" name="Приоритет"/>
    <x:tableColumn id="6" name="Чистая выручка за 24 мес., ₽"/>
    <x:tableColumn id="7" name="Внутренний балл"/>
    <x:tableColumn id="8" name="Степень отклонения"/>
    <x:tableColumn id="9" name="Уверенность"/>
    <x:tableColumn id="10" name="Коэффициент отклонения"/>
    <x:tableColumn id="11" name="Текущая пауза, дней"/>
    <x:tableColumn id="12" name="Последняя покупк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33f1a0c260e4b6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4d7f366b97c499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4621fc966ee41f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e34a1d31183495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c897aa3cac8467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349203377461417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a3a514708ee0467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13063999b35a4f9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9" customWidth="1"/>
    <x:col min="2" max="2" width="112" customWidth="1"/>
  </x:cols>
  <x:sheetData>
    <x:row r="1" ht="58" customHeight="1">
      <x:c r="A1" s="4" t="inlineStr">
        <x:is>
          <x:t xml:space="preserve">День 8. Учебные данные</x:t>
        </x:is>
      </x:c>
      <x:c r="B1" s="3" t="n"/>
    </x:row>
    <x:row r="2" ht="58" customHeight="1">
      <x:c r="A2" s="23" t="inlineStr">
        <x:is>
          <x:t xml:space="preserve">Происхождение</x:t>
        </x:is>
      </x:c>
      <x:c r="B2" s="24" t="inlineStr">
        <x:is>
          <x:t xml:space="preserve">Все клиенты, документы, суммы и обстоятельства вымышлены и созданы специально для тестирования. Коды клиентов не являются ИНН.</x:t>
        </x:is>
      </x:c>
    </x:row>
    <x:row r="3" ht="58" customHeight="1">
      <x:c r="A3" s="5" t="inlineStr">
        <x:is>
          <x:t xml:space="preserve">Назначение</x:t>
        </x:is>
      </x:c>
      <x:c r="B3" s="3" t="inlineStr">
        <x:is>
          <x:t xml:space="preserve">Набор исходных данных и фиксированный ключ ответов. Это не готовый пересчитываемый движок. При изменении данных ключ ответов перестаёт быть эталоном.</x:t>
        </x:is>
      </x:c>
    </x:row>
    <x:row r="4" ht="58" customHeight="1">
      <x:c r="A4" s="23" t="inlineStr">
        <x:is>
          <x:t xml:space="preserve">Дата анализа</x:t>
        </x:is>
      </x:c>
      <x:c r="B4" s="24" t="inlineStr">
        <x:is>
          <x:t xml:space="preserve">10.09.2026, конец дня. Операции этой даты включаются.</x:t>
        </x:is>
      </x:c>
    </x:row>
    <x:row r="5" ht="58" customHeight="1">
      <x:c r="A5" s="5" t="inlineStr">
        <x:is>
          <x:t xml:space="preserve">Окно истории</x:t>
        </x:is>
      </x:c>
      <x:c r="B5" s="3" t="inlineStr">
        <x:is>
          <x:t xml:space="preserve">11.09.2023–10.09.2026: 36 месяцев. У новых и выпавших клиентов собственная история короче.</x:t>
        </x:is>
      </x:c>
    </x:row>
    <x:row r="6" ht="58" customHeight="1">
      <x:c r="A6" s="23" t="inlineStr">
        <x:is>
          <x:t xml:space="preserve">Экономическое окно</x:t>
        </x:is>
      </x:c>
      <x:c r="B6" s="24" t="inlineStr">
        <x:is>
          <x:t xml:space="preserve">11.09.2024–10.09.2026 включительно: единые 24 месяца для всех клиентов. Суммы в рублях; НДС отдельно не моделируется.</x:t>
        </x:is>
      </x:c>
    </x:row>
    <x:row r="7" ht="58" customHeight="1">
      <x:c r="A7" s="5" t="inlineStr">
        <x:is>
          <x:t xml:space="preserve">Состав</x:t>
        </x:is>
      </x:c>
      <x:c r="B7" s="3" t="inlineStr">
        <x:is>
          <x:t xml:space="preserve">40 клиентов; 1048 исходных строк; 1045 документов после удаления дублей; 957 покупательских дней.</x:t>
        </x:is>
      </x:c>
    </x:row>
    <x:row r="8" ht="58" customHeight="1">
      <x:c r="A8" s="23" t="inlineStr">
        <x:is>
          <x:t xml:space="preserve">Рабочие источники</x:t>
        </x:is>
      </x:c>
      <x:c r="B8" s="24" t="inlineStr">
        <x:is>
          <x:t xml:space="preserve">Использовать «Транзакции» и «Контекст клиентов». «Описание кейсов» — только для проверки результата, не как входной признак алгоритма.</x:t>
        </x:is>
      </x:c>
    </x:row>
    <x:row r="9" ht="58" customHeight="1">
      <x:c r="A9" s="5" t="inlineStr">
        <x:is>
          <x:t xml:space="preserve">Одна строка</x:t>
        </x:is>
      </x:c>
      <x:c r="B9" s="3" t="inlineStr">
        <x:is>
          <x:t xml:space="preserve">Один документ продажи либо возврата. Продажа: сумма продажи &gt; 0. Возврат: сумма продажи = 0, сумма возврата &gt; 0; «Дата продажи» в такой строке — дата возврата.</x:t>
        </x:is>
      </x:c>
    </x:row>
    <x:row r="10" ht="58" customHeight="1">
      <x:c r="A10" s="23" t="inlineStr">
        <x:is>
          <x:t xml:space="preserve">Очистка</x:t>
        </x:is>
      </x:c>
      <x:c r="B10" s="24" t="inlineStr">
        <x:is>
          <x:t xml:space="preserve">Убрать пробелы в названии, привести текстовую сумму к числу, заполнить менеджера из справочника. Удалить точные дубли по всем 8 полям после нормализации. Разные номера документов одной даты сохранять.</x:t>
        </x:is>
      </x:c>
    </x:row>
    <x:row r="11" ht="58" customHeight="1">
      <x:c r="A11" s="5" t="inlineStr">
        <x:is>
          <x:t xml:space="preserve">Покупательское событие</x:t>
        </x:is>
      </x:c>
      <x:c r="B11" s="3" t="inlineStr">
        <x:is>
          <x:t xml:space="preserve">Один код клиента + одна календарная дата с положительной реализацией. Сложить суммы разных документов. Возвраты не создают покупательский день.</x:t>
        </x:is>
      </x:c>
    </x:row>
    <x:row r="12" ht="58" customHeight="1">
      <x:c r="A12" s="23" t="inlineStr">
        <x:is>
          <x:t xml:space="preserve">Возвраты</x:t>
        </x:is>
      </x:c>
      <x:c r="B12" s="24" t="inlineStr">
        <x:is>
          <x:t xml:space="preserve">Чистая выручка = реализации − возвраты по датам документов в экономическом окне. Возврат может относиться к более ранней продаже. Полный возврат не удаляет исходный покупательский день в этой версии.</x:t>
        </x:is>
      </x:c>
    </x:row>
    <x:row r="13" ht="58" customHeight="1">
      <x:c r="A13" s="5" t="inlineStr">
        <x:is>
          <x:t xml:space="preserve">Интервалы</x:t>
        </x:is>
      </x:c>
      <x:c r="B13" s="3" t="inlineStr">
        <x:is>
          <x:t xml:space="preserve">Разности соседних уникальных дат продаж после сортировки. Медиана — по всем интервалам в окне истории. Пауза = дата анализа − последняя дата реализации. Коэффициент = пауза / медиана.</x:t>
        </x:is>
      </x:c>
    </x:row>
    <x:row r="14" ht="58" customHeight="1">
      <x:c r="A14" s="23" t="inlineStr">
        <x:is>
          <x:t xml:space="preserve">Недостаточная история</x:t>
        </x:is>
      </x:c>
      <x:c r="B14" s="24" t="inlineStr">
        <x:is>
          <x:t xml:space="preserve">При одной покупке медиана и коэффициент отсутствуют. При двух медиана вычислима, но уверенность низкая. Не подставлять ноль вместо отсутствующего результата.</x:t>
        </x:is>
      </x:c>
    </x:row>
    <x:row r="15" ht="58" customHeight="1">
      <x:c r="A15" s="5" t="inlineStr">
        <x:is>
          <x:t xml:space="preserve">Учебный порог сигнала</x:t>
        </x:is>
      </x:c>
      <x:c r="B15" s="3" t="inlineStr">
        <x:is>
          <x:t xml:space="preserve">Коэффициент ≥ 1,5. Значение не округлять перед сравнением. Это тестовое правило, а не подтверждённый отраслевой норматив.</x:t>
        </x:is>
      </x:c>
    </x:row>
    <x:row r="16" ht="72" customHeight="1">
      <x:c r="A16" s="23" t="inlineStr">
        <x:is>
          <x:t xml:space="preserve">Учебная уверенность</x:t>
        </x:is>
      </x:c>
      <x:c r="B16" s="60" t="str">
        <x:v>Относительный разброс = (P75 − P25) / медиана интервалов. Квартили: линейная интерполяция QUARTILE / PERCENTILE.INC; пустые интервалы исключаются.</x:v>
      </x:c>
    </x:row>
    <x:row r="17" ht="72" customHeight="1">
      <x:c r="A17" s="5" t="inlineStr">
        <x:is>
          <x:t xml:space="preserve">Высокая уверенность</x:t>
        </x:is>
      </x:c>
      <x:c r="B17" s="61" t="str">
        <x:v>HIGH: не менее 5 покупательских дней и относительный разброс ≤ 0,25. Сначала проверять применимость модели и изменение режима.</x:v>
      </x:c>
    </x:row>
    <x:row r="18" ht="72" customHeight="1">
      <x:c r="A18" s="23" t="inlineStr">
        <x:is>
          <x:t xml:space="preserve">Средняя уверенность</x:t>
        </x:is>
      </x:c>
      <x:c r="B18" s="60" t="str">
        <x:v>MEDIUM: 3–4 покупки и разброс ≤ 0,40 либо ≥5 покупок и разброс ≤ 0,50 после проверки HIGH. Иначе LOW. При 1–2 покупках NOT_ENOUGH_DATA; сезон/проект N/A; кандидат на смену режима MEDIUM и ручная проверка. Учебные правила v1.</x:v>
      </x:c>
    </x:row>
    <x:row r="19" ht="58" customHeight="1">
      <x:c r="A19" s="5" t="inlineStr">
        <x:is>
          <x:t xml:space="preserve">Сезон и проект</x:t>
        </x:is>
      </x:c>
      <x:c r="B19" s="3" t="inlineStr">
        <x:is>
          <x:t xml:space="preserve">Подтверждённый сезон март–май: в сентябре исключить. Завершённый единый проект: исключить. Уверенность обычного сигнала не применима. Диагностические числа в ключе не отменяют исключения.</x:t>
        </x:is>
      </x:c>
    </x:row>
    <x:row r="20" ht="58" customHeight="1">
      <x:c r="A20" s="23" t="inlineStr">
        <x:is>
          <x:t xml:space="preserve">Изменение режима</x:t>
        </x:is>
      </x:c>
      <x:c r="B20" s="24" t="inlineStr">
        <x:is>
          <x:t xml:space="preserve">Если последние 3 интервала ≤ половины медианы предыдущих и есть минимум 4 предыдущих интервала, пометить кандидат на смену режима. Средняя уверенность, ручная проверка; не заменять медиану автоматически. Учебный критерий.</x:t>
        </x:is>
      </x:c>
    </x:row>
    <x:row r="21" ht="58" customHeight="1">
      <x:c r="A21" s="5" t="inlineStr">
        <x:is>
          <x:t xml:space="preserve">Квартили</x:t>
        </x:is>
      </x:c>
      <x:c r="B21" s="3" t="inlineStr">
        <x:is>
          <x:t xml:space="preserve">Метод линейной интерполяции (ПЕРСЕНТИЛЬ.ВКЛ / PERCENTILE.INC). Клиентов: 27. Нижняя граница: 1175500 руб.; верхняя: 3600500 руб.</x:t>
        </x:is>
      </x:c>
    </x:row>
    <x:row r="22" ht="58" customHeight="1">
      <x:c r="A22" s="23" t="inlineStr">
        <x:is>
          <x:t xml:space="preserve">Экономический уровень</x:t>
        </x:is>
      </x:c>
      <x:c r="B22" s="24" t="inlineStr">
        <x:is>
          <x:t xml:space="preserve">Чистая выручка ≤ нижней границы: 1; ≥ верхней: 3; иначе: 2. Совпадающие значения получают один уровень. Численность групп не обязана быть ровно 25/50/25.</x:t>
        </x:is>
      </x:c>
    </x:row>
    <x:row r="23" ht="58" customHeight="1">
      <x:c r="A23" s="5" t="inlineStr">
        <x:is>
          <x:t xml:space="preserve">Степень отклонения</x:t>
        </x:is>
      </x:c>
      <x:c r="B23" s="3" t="inlineStr">
        <x:is>
          <x:t xml:space="preserve">Для допустимого сигнала: 1,5 ≤ коэффициент &lt; 2: 1; 2 ≤ коэффициент &lt; 3: 2; коэффициент ≥ 3: 3.</x:t>
        </x:is>
      </x:c>
    </x:row>
    <x:row r="24" ht="58" customHeight="1">
      <x:c r="A24" s="23" t="inlineStr">
        <x:is>
          <x:t xml:space="preserve">Внутренний балл</x:t>
        </x:is>
      </x:c>
      <x:c r="B24" s="24" t="inlineStr">
        <x:is>
          <x:t xml:space="preserve">Экономический уровень + степень отклонения + уверенность (высокая: 2, средняя: 1). Выручку, средний чек и количество покупок не складывать как три экономических фактора.</x:t>
        </x:is>
      </x:c>
    </x:row>
    <x:row r="25" ht="58" customHeight="1">
      <x:c r="A25" s="5" t="inlineStr">
        <x:is>
          <x:t xml:space="preserve">Категории очереди</x:t>
        </x:is>
      </x:c>
      <x:c r="B25" s="3" t="inlineStr">
        <x:is>
          <x:t xml:space="preserve">7–8 и высокая уверенность: A; 5–6: B; 3–4: C. Средняя уверенность при 7–8: максимум B. Низкая уверенность, исключения и отсутствие сигнала не получают A/B/C.</x:t>
        </x:is>
      </x:c>
    </x:row>
    <x:row r="26" ht="58" customHeight="1">
      <x:c r="A26" s="23" t="inlineStr">
        <x:is>
          <x:t xml:space="preserve">Порядок очереди</x:t>
        </x:is>
      </x:c>
      <x:c r="B26" s="24" t="inlineStr">
        <x:is>
          <x:t xml:space="preserve">Сначала A, затем B, затем C. Внутри категории чистая выручка за 24 месяца по убыванию, при равенстве — код клиента по возрастанию.</x:t>
        </x:is>
      </x:c>
    </x:row>
    <x:row r="27" ht="58" customHeight="1">
      <x:c r="A27" s="5" t="inlineStr">
        <x:is>
          <x:t xml:space="preserve">Проверка очереди</x:t>
        </x:is>
      </x:c>
      <x:c r="B27" s="3" t="inlineStr">
        <x:is>
          <x:t xml:space="preserve">16 клиентов. Ожидаемый порядок кодов: КЛ-033, КЛ-014, КЛ-013, КЛ-012, КЛ-011, КЛ-010, КЛ-009, КЛ-031, КЛ-029, КЛ-037, КЛ-038, КЛ-015, КЛ-040, КЛ-039, КЛ-017, КЛ-018.</x:t>
        </x:is>
      </x:c>
    </x:row>
    <x:row r="28" ht="58" customHeight="1">
      <x:c r="A28" s="23" t="inlineStr">
        <x:is>
          <x:t xml:space="preserve">Границы интерпретации</x:t>
        </x:is>
      </x:c>
      <x:c r="B28" s="24" t="inlineStr">
        <x:is>
          <x:t xml:space="preserve">Коэффициент показывает отклонение от истории. Уверенность — учебная оценка пригодности паттерна. Ни один показатель не доказывает потерю клиента, вероятность возврата или сумму будущей выручки.</x:t>
        </x:is>
      </x:c>
    </x:row>
    <x:row r="29" ht="58" customHeight="1">
      <x:c r="A29" s="5" t="inlineStr">
        <x:is>
          <x:t xml:space="preserve">Формат файлов</x:t>
        </x:is>
      </x:c>
      <x:c r="B29" s="3" t="inlineStr">
        <x:is>
          <x:t xml:space="preserve">Excel: 8 столбцов транзакций, 4 столбца контекста, 6 столбцов описания кейсов. CSV: UTF-8 с BOM, разделитель точка с запятой, даты ДД.ММ.ГГГГ.</x:t>
        </x:is>
      </x:c>
    </x:row>
    <x:row r="30" ht="58" customHeight="1">
      <x:c r="A30" s="23" t="inlineStr">
        <x:is>
          <x:t xml:space="preserve">Основание правил</x:t>
        </x:is>
      </x:c>
      <x:c r="B30" s="24" t="inlineStr">
        <x:is>
          <x:t xml:space="preserve">Сценарии и приоритеты — по запросу и беседе «создание продукта AI отдел продаж». Пороги разброса, критерий смены режима и окно 24 месяца добавлены как явные учебные допущения.</x:t>
        </x:is>
      </x:c>
    </x:row>
    <x:row r="31" ht="58" customHeight="1">
      <x:c r="A31" s="5" t="inlineStr">
        <x:is>
          <x:t xml:space="preserve">Закладные дефекты</x:t>
        </x:is>
      </x:c>
      <x:c r="B31" s="3" t="inlineStr">
        <x:is>
          <x:t xml:space="preserve">3 точных дубля; 3 названия с пробелами по краям; 1 пустой менеджер; 1 сумма текстом. Найти и исправить перед агрегацией.</x:t>
        </x:is>
      </x:c>
    </x:row>
    <x:row r="32" ht="58" customHeight="1"/>
    <x:row r="33" ht="58" customHeight="1"/>
    <x:row r="34" ht="58" customHeight="1"/>
    <x:row r="35" ht="58" customHeight="1"/>
    <x:row r="36" ht="58" customHeight="1"/>
    <x:row r="37" ht="58" customHeight="1"/>
    <x:row r="38" ht="58" customHeight="1"/>
    <x:row r="39" ht="58" customHeight="1"/>
    <x:row r="40" ht="58" customHeight="1"/>
    <x:row r="41" ht="58" customHeight="1"/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5" customWidth="1"/>
    <x:col min="2" max="2" width="31" customWidth="1"/>
    <x:col min="3" max="3" width="17" customWidth="1"/>
    <x:col min="4" max="4" width="20" customWidth="1"/>
    <x:col min="5" max="5" width="21" customWidth="1"/>
    <x:col min="6" max="6" width="25" customWidth="1"/>
    <x:col min="7" max="7" width="28" customWidth="1"/>
    <x:col min="8" max="8" width="20" customWidth="1"/>
    <x:col min="9" max="9" width="18" customWidth="1"/>
    <x:col min="10" max="10" width="23" customWidth="1"/>
    <x:col min="11" max="11" width="15" customWidth="1"/>
    <x:col min="12" max="12" width="23" customWidth="1"/>
  </x:cols>
  <x:sheetData>
    <x:row r="1" ht="44" customHeight="1">
      <x:c r="A1" s="22" t="inlineStr">
        <x:is>
          <x:t xml:space="preserve">Код клиента</x:t>
        </x:is>
      </x:c>
      <x:c r="B1" s="22" t="inlineStr">
        <x:is>
          <x:t xml:space="preserve">Клиент</x:t>
        </x:is>
      </x:c>
      <x:c r="C1" s="22" t="inlineStr">
        <x:is>
          <x:t xml:space="preserve">Дата продажи</x:t>
        </x:is>
      </x:c>
      <x:c r="D1" s="22" t="inlineStr">
        <x:is>
          <x:t xml:space="preserve">Сумма продажи</x:t>
        </x:is>
      </x:c>
      <x:c r="E1" s="22" t="inlineStr">
        <x:is>
          <x:t xml:space="preserve">Номер документа</x:t>
        </x:is>
      </x:c>
      <x:c r="F1" s="22" t="inlineStr">
        <x:is>
          <x:t xml:space="preserve">Товар/категория</x:t>
        </x:is>
      </x:c>
      <x:c r="G1" s="22" t="inlineStr">
        <x:is>
          <x:t xml:space="preserve">Ответственный менеджер</x:t>
        </x:is>
      </x:c>
      <x:c r="H1" s="22" t="inlineStr">
        <x:is>
          <x:t xml:space="preserve">Сумма возврата</x:t>
        </x:is>
      </x:c>
    </x:row>
    <x:row r="2" ht="28" customHeight="1">
      <x:c r="A2" s="9" t="inlineStr">
        <x:is>
          <x:t xml:space="preserve">КЛ-037</x:t>
        </x:is>
      </x:c>
      <x:c r="B2" s="9" t="inlineStr">
        <x:is>
          <x:t xml:space="preserve">ООО «АтлантПром»</x:t>
        </x:is>
      </x:c>
      <x:c r="C2" s="25" t="n">
        <x:v>46041</x:v>
      </x:c>
      <x:c r="D2" s="26" t="n">
        <x:v>2201000</x:v>
      </x:c>
      <x:c r="E2" s="9" t="inlineStr">
        <x:is>
          <x:t xml:space="preserve">РТ-000939</x:t>
        </x:is>
      </x:c>
      <x:c r="F2" s="9" t="inlineStr">
        <x:is>
          <x:t xml:space="preserve">Крепёж</x:t>
        </x:is>
      </x:c>
      <x:c r="G2" s="9" t="inlineStr">
        <x:is>
          <x:t xml:space="preserve">Иванова Анна</x:t>
        </x:is>
      </x:c>
      <x:c r="H2" s="26" t="n">
        <x:v>0</x:v>
      </x:c>
    </x:row>
    <x:row r="3" ht="28" customHeight="1">
      <x:c r="A3" s="9" t="inlineStr">
        <x:is>
          <x:t xml:space="preserve">КЛ-013</x:t>
        </x:is>
      </x:c>
      <x:c r="B3" s="9" t="inlineStr">
        <x:is>
          <x:t xml:space="preserve">ООО «БазисИнструмент»</x:t>
        </x:is>
      </x:c>
      <x:c r="C3" s="25" t="n">
        <x:v>45405</x:v>
      </x:c>
      <x:c r="D3" s="26" t="n">
        <x:v>187000</x:v>
      </x:c>
      <x:c r="E3" s="9" t="inlineStr">
        <x:is>
          <x:t xml:space="preserve">РТ-000410</x:t>
        </x:is>
      </x:c>
      <x:c r="F3" s="9" t="inlineStr">
        <x:is>
          <x:t xml:space="preserve">Кабель</x:t>
        </x:is>
      </x:c>
      <x:c r="G3" s="9" t="inlineStr">
        <x:is>
          <x:t xml:space="preserve">Иванова Анна</x:t>
        </x:is>
      </x:c>
      <x:c r="H3" s="26" t="n">
        <x:v>0</x:v>
      </x:c>
    </x:row>
    <x:row r="4" ht="28" customHeight="1">
      <x:c r="A4" s="9" t="inlineStr">
        <x:is>
          <x:t xml:space="preserve">КЛ-033</x:t>
        </x:is>
      </x:c>
      <x:c r="B4" s="9" t="inlineStr">
        <x:is>
          <x:t xml:space="preserve">ООО «МультиПоставка»</x:t>
        </x:is>
      </x:c>
      <x:c r="C4" s="25" t="n">
        <x:v>45510</x:v>
      </x:c>
      <x:c r="D4" s="26" t="n">
        <x:v>425000</x:v>
      </x:c>
      <x:c r="E4" s="9" t="inlineStr">
        <x:is>
          <x:t xml:space="preserve">РТ-000820</x:t>
        </x:is>
      </x:c>
      <x:c r="F4" s="9" t="inlineStr">
        <x:is>
          <x:t xml:space="preserve">Кабель</x:t>
        </x:is>
      </x:c>
      <x:c r="G4" s="9" t="inlineStr">
        <x:is>
          <x:t xml:space="preserve">Иванова Анна</x:t>
        </x:is>
      </x:c>
      <x:c r="H4" s="26" t="n">
        <x:v>0</x:v>
      </x:c>
    </x:row>
    <x:row r="5" ht="28" customHeight="1">
      <x:c r="A5" s="9" t="inlineStr">
        <x:is>
          <x:t xml:space="preserve">КЛ-009</x:t>
        </x:is>
      </x:c>
      <x:c r="B5" s="9" t="inlineStr">
        <x:is>
          <x:t xml:space="preserve">ООО «МагистральСнаб»</x:t>
        </x:is>
      </x:c>
      <x:c r="C5" s="25" t="n">
        <x:v>45855</x:v>
      </x:c>
      <x:c r="D5" s="26" t="n">
        <x:v>139000</x:v>
      </x:c>
      <x:c r="E5" s="9" t="inlineStr">
        <x:is>
          <x:t xml:space="preserve">РТ-000291</x:t>
        </x:is>
      </x:c>
      <x:c r="F5" s="9" t="inlineStr">
        <x:is>
          <x:t xml:space="preserve">Инструмент</x:t>
        </x:is>
      </x:c>
      <x:c r="G5" s="9" t="inlineStr">
        <x:is>
          <x:t xml:space="preserve">Иванова Анна</x:t>
        </x:is>
      </x:c>
      <x:c r="H5" s="26" t="n">
        <x:v>0</x:v>
      </x:c>
    </x:row>
    <x:row r="6" ht="28" customHeight="1">
      <x:c r="A6" s="9" t="inlineStr">
        <x:is>
          <x:t xml:space="preserve">КЛ-031</x:t>
        </x:is>
      </x:c>
      <x:c r="B6" s="9" t="inlineStr">
        <x:is>
          <x:t xml:space="preserve">ООО «РеверсСнаб»</x:t>
        </x:is>
      </x:c>
      <x:c r="C6" s="25" t="n">
        <x:v>45405</x:v>
      </x:c>
      <x:c r="D6" s="26" t="n">
        <x:v>101000</x:v>
      </x:c>
      <x:c r="E6" s="9" t="inlineStr">
        <x:is>
          <x:t xml:space="preserve">РТ-000701</x:t>
        </x:is>
      </x:c>
      <x:c r="F6" s="9" t="inlineStr">
        <x:is>
          <x:t xml:space="preserve">Подшипники</x:t>
        </x:is>
      </x:c>
      <x:c r="G6" s="9" t="inlineStr">
        <x:is>
          <x:t xml:space="preserve">Соколова Мария</x:t>
        </x:is>
      </x:c>
      <x:c r="H6" s="26" t="n">
        <x:v>0</x:v>
      </x:c>
    </x:row>
    <x:row r="7" ht="28" customHeight="1">
      <x:c r="A7" s="9" t="inlineStr">
        <x:is>
          <x:t xml:space="preserve">КЛ-005</x:t>
        </x:is>
      </x:c>
      <x:c r="B7" s="9" t="inlineStr">
        <x:is>
          <x:t xml:space="preserve">ООО «УралКрепёж»</x:t>
        </x:is>
      </x:c>
      <x:c r="C7" s="25" t="n">
        <x:v>45927</x:v>
      </x:c>
      <x:c r="D7" s="26" t="n">
        <x:v>91000</x:v>
      </x:c>
      <x:c r="E7" s="9" t="inlineStr">
        <x:is>
          <x:t xml:space="preserve">РТ-000172</x:t>
        </x:is>
      </x:c>
      <x:c r="F7" s="9" t="inlineStr">
        <x:is>
          <x:t xml:space="preserve">Промышленная химия</x:t>
        </x:is>
      </x:c>
      <x:c r="G7" s="9" t="inlineStr">
        <x:is>
          <x:t xml:space="preserve">Иванова Анна</x:t>
        </x:is>
      </x:c>
      <x:c r="H7" s="26" t="n">
        <x:v>0</x:v>
      </x:c>
    </x:row>
    <x:row r="8" ht="28" customHeight="1">
      <x:c r="A8" s="9" t="inlineStr">
        <x:is>
          <x:t xml:space="preserve">КЛ-028</x:t>
        </x:is>
      </x:c>
      <x:c r="B8" s="9" t="inlineStr">
        <x:is>
          <x:t xml:space="preserve">ООО «РостСнаб»</x:t>
        </x:is>
      </x:c>
      <x:c r="C8" s="25" t="n">
        <x:v>45330</x:v>
      </x:c>
      <x:c r="D8" s="26" t="n">
        <x:v>367000</x:v>
      </x:c>
      <x:c r="E8" s="9" t="inlineStr">
        <x:is>
          <x:t xml:space="preserve">РТ-000582</x:t>
        </x:is>
      </x:c>
      <x:c r="F8" s="9" t="inlineStr">
        <x:is>
          <x:t xml:space="preserve">Кабель</x:t>
        </x:is>
      </x:c>
      <x:c r="G8" s="9" t="inlineStr">
        <x:is>
          <x:t xml:space="preserve">Кузнецов Павел</x:t>
        </x:is>
      </x:c>
      <x:c r="H8" s="26" t="n">
        <x:v>0</x:v>
      </x:c>
    </x:row>
    <x:row r="9" ht="28" customHeight="1">
      <x:c r="A9" s="9" t="inlineStr">
        <x:is>
          <x:t xml:space="preserve">КЛ-001</x:t>
        </x:is>
      </x:c>
      <x:c r="B9" s="9" t="inlineStr">
        <x:is>
          <x:t xml:space="preserve">ООО «АлтайКомплект»</x:t>
        </x:is>
      </x:c>
      <x:c r="C9" s="25" t="n">
        <x:v>46227</x:v>
      </x:c>
      <x:c r="D9" s="26" t="n">
        <x:v>43000</x:v>
      </x:c>
      <x:c r="E9" s="9" t="inlineStr">
        <x:is>
          <x:t xml:space="preserve">РТ-000053</x:t>
        </x:is>
      </x:c>
      <x:c r="F9" s="9" t="inlineStr">
        <x:is>
          <x:t xml:space="preserve">Подшипники</x:t>
        </x:is>
      </x:c>
      <x:c r="G9" s="9" t="inlineStr">
        <x:is>
          <x:t xml:space="preserve">Иванова Анна</x:t>
        </x:is>
      </x:c>
      <x:c r="H9" s="26" t="n">
        <x:v>0</x:v>
      </x:c>
    </x:row>
    <x:row r="10" ht="28" customHeight="1">
      <x:c r="A10" s="9" t="inlineStr">
        <x:is>
          <x:t xml:space="preserve">КЛ-039</x:t>
        </x:is>
      </x:c>
      <x:c r="B10" s="9" t="inlineStr">
        <x:is>
          <x:t xml:space="preserve">ООО «МикроКрепёж»</x:t>
        </x:is>
      </x:c>
      <x:c r="C10" s="25" t="n">
        <x:v>45415</x:v>
      </x:c>
      <x:c r="D10" s="26" t="n">
        <x:v>1000</x:v>
      </x:c>
      <x:c r="E10" s="9" t="inlineStr">
        <x:is>
          <x:t xml:space="preserve">РТ-000992</x:t>
        </x:is>
      </x:c>
      <x:c r="F10" s="9" t="inlineStr">
        <x:is>
          <x:t xml:space="preserve">Инструмент</x:t>
        </x:is>
      </x:c>
      <x:c r="G10" s="9" t="inlineStr">
        <x:is>
          <x:t xml:space="preserve">Соколова Мария</x:t>
        </x:is>
      </x:c>
      <x:c r="H10" s="26" t="n">
        <x:v>0</x:v>
      </x:c>
    </x:row>
    <x:row r="11" ht="28" customHeight="1">
      <x:c r="A11" s="9" t="inlineStr">
        <x:is>
          <x:t xml:space="preserve">КЛ-014</x:t>
        </x:is>
      </x:c>
      <x:c r="B11" s="9" t="inlineStr">
        <x:is>
          <x:t xml:space="preserve">ООО «РегионТех»</x:t>
        </x:is>
      </x:c>
      <x:c r="C11" s="25" t="n">
        <x:v>46020</x:v>
      </x:c>
      <x:c r="D11" s="26" t="n">
        <x:v>199000</x:v>
      </x:c>
      <x:c r="E11" s="9" t="inlineStr">
        <x:is>
          <x:t xml:space="preserve">РТ-000463</x:t>
        </x:is>
      </x:c>
      <x:c r="F11" s="9" t="inlineStr">
        <x:is>
          <x:t xml:space="preserve">Инструмент</x:t>
        </x:is>
      </x:c>
      <x:c r="G11" s="9" t="inlineStr">
        <x:is>
          <x:t xml:space="preserve">Петров Илья</x:t>
        </x:is>
      </x:c>
      <x:c r="H11" s="26" t="n">
        <x:v>0</x:v>
      </x:c>
    </x:row>
    <x:row r="12" ht="28" customHeight="1">
      <x:c r="A12" s="9" t="inlineStr">
        <x:is>
          <x:t xml:space="preserve">КЛ-034</x:t>
        </x:is>
      </x:c>
      <x:c r="B12" s="9" t="inlineStr">
        <x:is>
          <x:t xml:space="preserve">ООО «ПеременныйРитм»</x:t>
        </x:is>
      </x:c>
      <x:c r="C12" s="25" t="n">
        <x:v>45935</x:v>
      </x:c>
      <x:c r="D12" s="26" t="n">
        <x:v>439000</x:v>
      </x:c>
      <x:c r="E12" s="9" t="inlineStr">
        <x:is>
          <x:t xml:space="preserve">РТ-000873</x:t>
        </x:is>
      </x:c>
      <x:c r="F12" s="9" t="inlineStr">
        <x:is>
          <x:t xml:space="preserve">Инструмент</x:t>
        </x:is>
      </x:c>
      <x:c r="G12" s="9" t="inlineStr">
        <x:is>
          <x:t xml:space="preserve">Петров Илья</x:t>
        </x:is>
      </x:c>
      <x:c r="H12" s="26" t="n">
        <x:v>0</x:v>
      </x:c>
    </x:row>
    <x:row r="13" ht="28" customHeight="1">
      <x:c r="A13" s="9" t="inlineStr">
        <x:is>
          <x:t xml:space="preserve">КЛ-011</x:t>
        </x:is>
      </x:c>
      <x:c r="B13" s="9" t="inlineStr">
        <x:is>
          <x:t xml:space="preserve">ООО «СфераКомплект»</x:t>
        </x:is>
      </x:c>
      <x:c r="C13" s="25" t="n">
        <x:v>45405</x:v>
      </x:c>
      <x:c r="D13" s="26" t="n">
        <x:v>163000</x:v>
      </x:c>
      <x:c r="E13" s="9" t="inlineStr">
        <x:is>
          <x:t xml:space="preserve">РТ-000344</x:t>
        </x:is>
      </x:c>
      <x:c r="F13" s="9" t="inlineStr">
        <x:is>
          <x:t xml:space="preserve">Подшипники</x:t>
        </x:is>
      </x:c>
      <x:c r="G13" s="9" t="inlineStr">
        <x:is>
          <x:t xml:space="preserve">Соколова Мария</x:t>
        </x:is>
      </x:c>
      <x:c r="H13" s="26" t="n">
        <x:v>0</x:v>
      </x:c>
    </x:row>
    <x:row r="14" ht="28" customHeight="1">
      <x:c r="A14" s="9" t="inlineStr">
        <x:is>
          <x:t xml:space="preserve">КЛ-032</x:t>
        </x:is>
      </x:c>
      <x:c r="B14" s="9" t="inlineStr">
        <x:is>
          <x:t xml:space="preserve">ООО «ДеньКомплект»</x:t>
        </x:is>
      </x:c>
      <x:c r="C14" s="25" t="n">
        <x:v>45450</x:v>
      </x:c>
      <x:c r="D14" s="26" t="n">
        <x:v>103500</x:v>
      </x:c>
      <x:c r="E14" s="9" t="inlineStr">
        <x:is>
          <x:t xml:space="preserve">РТ-000754</x:t>
        </x:is>
      </x:c>
      <x:c r="F14" s="9" t="inlineStr">
        <x:is>
          <x:t xml:space="preserve">Крепёж</x:t>
        </x:is>
      </x:c>
      <x:c r="G14" s="9" t="inlineStr">
        <x:is>
          <x:t xml:space="preserve">Кузнецов Павел</x:t>
        </x:is>
      </x:c>
      <x:c r="H14" s="26" t="n">
        <x:v>0</x:v>
      </x:c>
    </x:row>
    <x:row r="15" ht="28" customHeight="1">
      <x:c r="A15" s="9" t="inlineStr">
        <x:is>
          <x:t xml:space="preserve">КЛ-006</x:t>
        </x:is>
      </x:c>
      <x:c r="B15" s="9" t="inlineStr">
        <x:is>
          <x:t xml:space="preserve">ООО «СибирьКабель»</x:t>
        </x:is>
      </x:c>
      <x:c r="C15" s="25" t="n">
        <x:v>46233</x:v>
      </x:c>
      <x:c r="D15" s="26" t="n">
        <x:v>101000</x:v>
      </x:c>
      <x:c r="E15" s="9" t="inlineStr">
        <x:is>
          <x:t xml:space="preserve">РТ-000225</x:t>
        </x:is>
      </x:c>
      <x:c r="F15" s="9" t="inlineStr">
        <x:is>
          <x:t xml:space="preserve">Подшипники</x:t>
        </x:is>
      </x:c>
      <x:c r="G15" s="9" t="inlineStr">
        <x:is>
          <x:t xml:space="preserve">Петров Илья</x:t>
        </x:is>
      </x:c>
      <x:c r="H15" s="26" t="n">
        <x:v>0</x:v>
      </x:c>
    </x:row>
    <x:row r="16" ht="28" customHeight="1">
      <x:c r="A16" s="9" t="inlineStr">
        <x:is>
          <x:t xml:space="preserve">КЛ-029</x:t>
        </x:is>
      </x:c>
      <x:c r="B16" s="9" t="inlineStr">
        <x:is>
          <x:t xml:space="preserve">ООО «ВозвратКомплект»</x:t>
        </x:is>
      </x:c>
      <x:c r="C16" s="25" t="n">
        <x:v>46095</x:v>
      </x:c>
      <x:c r="D16" s="26" t="n">
        <x:v>100000</x:v>
      </x:c>
      <x:c r="E16" s="9" t="inlineStr">
        <x:is>
          <x:t xml:space="preserve">РТ-000635</x:t>
        </x:is>
      </x:c>
      <x:c r="F16" s="9" t="inlineStr">
        <x:is>
          <x:t xml:space="preserve">Инструмент</x:t>
        </x:is>
      </x:c>
      <x:c r="G16" s="9" t="inlineStr">
        <x:is>
          <x:t xml:space="preserve">Иванова Анна</x:t>
        </x:is>
      </x:c>
      <x:c r="H16" s="26" t="n">
        <x:v>0</x:v>
      </x:c>
    </x:row>
    <x:row r="17" ht="28" customHeight="1">
      <x:c r="A17" s="9" t="inlineStr">
        <x:is>
          <x:t xml:space="preserve">КЛ-003</x:t>
        </x:is>
      </x:c>
      <x:c r="B17" s="9" t="inlineStr">
        <x:is>
          <x:t xml:space="preserve">ООО «ВекторСнаб»</x:t>
        </x:is>
      </x:c>
      <x:c r="C17" s="25" t="n">
        <x:v>45800</x:v>
      </x:c>
      <x:c r="D17" s="26" t="n">
        <x:v>67000</x:v>
      </x:c>
      <x:c r="E17" s="9" t="inlineStr">
        <x:is>
          <x:t xml:space="preserve">РТ-000106</x:t>
        </x:is>
      </x:c>
      <x:c r="F17" s="9" t="inlineStr">
        <x:is>
          <x:t xml:space="preserve">Кабель</x:t>
        </x:is>
      </x:c>
      <x:c r="G17" s="9" t="inlineStr">
        <x:is>
          <x:t xml:space="preserve">Соколова Мария</x:t>
        </x:is>
      </x:c>
      <x:c r="H17" s="26" t="n">
        <x:v>0</x:v>
      </x:c>
    </x:row>
    <x:row r="18" ht="28" customHeight="1">
      <x:c r="A18" s="9" t="inlineStr">
        <x:is>
          <x:t xml:space="preserve">КЛ-040</x:t>
        </x:is>
      </x:c>
      <x:c r="B18" s="9" t="inlineStr">
        <x:is>
          <x:t xml:space="preserve">ООО «МалыйРесурс»</x:t>
        </x:is>
      </x:c>
      <x:c r="C18" s="25" t="n">
        <x:v>45775</x:v>
      </x:c>
      <x:c r="D18" s="26" t="n">
        <x:v>2000</x:v>
      </x:c>
      <x:c r="E18" s="9" t="inlineStr">
        <x:is>
          <x:t xml:space="preserve">РТ-001045</x:t>
        </x:is>
      </x:c>
      <x:c r="F18" s="9" t="inlineStr">
        <x:is>
          <x:t xml:space="preserve">Промышленная химия</x:t>
        </x:is>
      </x:c>
      <x:c r="G18" s="9" t="inlineStr">
        <x:is>
          <x:t xml:space="preserve">Кузнецов Павел</x:t>
        </x:is>
      </x:c>
      <x:c r="H18" s="26" t="n">
        <x:v>0</x:v>
      </x:c>
    </x:row>
    <x:row r="19" ht="28" customHeight="1">
      <x:c r="A19" s="9" t="inlineStr">
        <x:is>
          <x:t xml:space="preserve">КЛ-022</x:t>
        </x:is>
      </x:c>
      <x:c r="B19" s="9" t="inlineStr">
        <x:is>
          <x:t xml:space="preserve">ООО «ПолеСнаб»</x:t>
        </x:is>
      </x:c>
      <x:c r="C19" s="25" t="n">
        <x:v>45416</x:v>
      </x:c>
      <x:c r="D19" s="26" t="n">
        <x:v>294000</x:v>
      </x:c>
      <x:c r="E19" s="9" t="inlineStr">
        <x:is>
          <x:t xml:space="preserve">РТ-000516</x:t>
        </x:is>
      </x:c>
      <x:c r="F19" s="9" t="inlineStr">
        <x:is>
          <x:t xml:space="preserve">Крепёж</x:t>
        </x:is>
      </x:c>
      <x:c r="G19" s="9" t="inlineStr">
        <x:is>
          <x:t xml:space="preserve">Петров Илья</x:t>
        </x:is>
      </x:c>
      <x:c r="H19" s="26" t="n">
        <x:v>0</x:v>
      </x:c>
    </x:row>
    <x:row r="20" ht="28" customHeight="1">
      <x:c r="A20" s="9" t="inlineStr">
        <x:is>
          <x:t xml:space="preserve">КЛ-037</x:t>
        </x:is>
      </x:c>
      <x:c r="B20" s="9" t="inlineStr">
        <x:is>
          <x:t xml:space="preserve">ООО «АтлантПром»</x:t>
        </x:is>
      </x:c>
      <x:c r="C20" s="25" t="n">
        <x:v>45651</x:v>
      </x:c>
      <x:c r="D20" s="26" t="n">
        <x:v>2200000</x:v>
      </x:c>
      <x:c r="E20" s="9" t="inlineStr">
        <x:is>
          <x:t xml:space="preserve">РТ-000926</x:t>
        </x:is>
      </x:c>
      <x:c r="F20" s="9" t="inlineStr">
        <x:is>
          <x:t xml:space="preserve">Крепёж</x:t>
        </x:is>
      </x:c>
      <x:c r="G20" s="9" t="inlineStr">
        <x:is>
          <x:t xml:space="preserve">Иванова Анна</x:t>
        </x:is>
      </x:c>
      <x:c r="H20" s="26" t="n">
        <x:v>0</x:v>
      </x:c>
    </x:row>
    <x:row r="21" ht="28" customHeight="1">
      <x:c r="A21" s="9" t="inlineStr">
        <x:is>
          <x:t xml:space="preserve">КЛ-012</x:t>
        </x:is>
      </x:c>
      <x:c r="B21" s="9" t="inlineStr">
        <x:is>
          <x:t xml:space="preserve">ООО «ОптМеханика»</x:t>
        </x:is>
      </x:c>
      <x:c r="C21" s="25" t="n">
        <x:v>45990</x:v>
      </x:c>
      <x:c r="D21" s="26" t="n">
        <x:v>174000</x:v>
      </x:c>
      <x:c r="E21" s="9" t="inlineStr">
        <x:is>
          <x:t xml:space="preserve">РТ-000397</x:t>
        </x:is>
      </x:c>
      <x:c r="F21" s="9" t="inlineStr">
        <x:is>
          <x:t xml:space="preserve">Крепёж</x:t>
        </x:is>
      </x:c>
      <x:c r="G21" s="9" t="inlineStr">
        <x:is>
          <x:t xml:space="preserve">Кузнецов Павел</x:t>
        </x:is>
      </x:c>
      <x:c r="H21" s="26" t="n">
        <x:v>0</x:v>
      </x:c>
    </x:row>
    <x:row r="22" ht="28" customHeight="1">
      <x:c r="A22" s="9" t="inlineStr">
        <x:is>
          <x:t xml:space="preserve">КЛ-033</x:t>
        </x:is>
      </x:c>
      <x:c r="B22" s="9" t="inlineStr">
        <x:is>
          <x:t xml:space="preserve">ООО «МультиПоставка»</x:t>
        </x:is>
      </x:c>
      <x:c r="C22" s="25" t="n">
        <x:v>45270</x:v>
      </x:c>
      <x:c r="D22" s="26" t="n">
        <x:v>106500</x:v>
      </x:c>
      <x:c r="E22" s="9" t="inlineStr">
        <x:is>
          <x:t xml:space="preserve">РТ-000807</x:t>
        </x:is>
      </x:c>
      <x:c r="F22" s="9" t="inlineStr">
        <x:is>
          <x:t xml:space="preserve">Кабель</x:t>
        </x:is>
      </x:c>
      <x:c r="G22" s="9" t="inlineStr">
        <x:is>
          <x:t xml:space="preserve">Иванова Анна</x:t>
        </x:is>
      </x:c>
      <x:c r="H22" s="26" t="n">
        <x:v>0</x:v>
      </x:c>
    </x:row>
    <x:row r="23" ht="28" customHeight="1">
      <x:c r="A23" s="9" t="inlineStr">
        <x:is>
          <x:t xml:space="preserve">КЛ-009</x:t>
        </x:is>
      </x:c>
      <x:c r="B23" s="9" t="inlineStr">
        <x:is>
          <x:t xml:space="preserve">ООО «МагистральСнаб»</x:t>
        </x:is>
      </x:c>
      <x:c r="C23" s="25" t="n">
        <x:v>45465</x:v>
      </x:c>
      <x:c r="D23" s="26" t="n">
        <x:v>138000</x:v>
      </x:c>
      <x:c r="E23" s="9" t="inlineStr">
        <x:is>
          <x:t xml:space="preserve">РТ-000278</x:t>
        </x:is>
      </x:c>
      <x:c r="F23" s="9" t="inlineStr">
        <x:is>
          <x:t xml:space="preserve">Инструмент</x:t>
        </x:is>
      </x:c>
      <x:c r="G23" s="9" t="inlineStr">
        <x:is>
          <x:t xml:space="preserve">Иванова Анна</x:t>
        </x:is>
      </x:c>
      <x:c r="H23" s="26" t="n">
        <x:v>0</x:v>
      </x:c>
    </x:row>
    <x:row r="24" ht="28" customHeight="1">
      <x:c r="A24" s="9" t="inlineStr">
        <x:is>
          <x:t xml:space="preserve">КЛ-030</x:t>
        </x:is>
      </x:c>
      <x:c r="B24" s="9" t="inlineStr">
        <x:is>
          <x:t xml:space="preserve">ООО «КачествоОпт»</x:t>
        </x:is>
      </x:c>
      <x:c r="C24" s="25" t="n">
        <x:v>46230</x:v>
      </x:c>
      <x:c r="D24" s="26" t="n">
        <x:v>99000</x:v>
      </x:c>
      <x:c r="E24" s="9" t="inlineStr">
        <x:is>
          <x:t xml:space="preserve">РТ-000688</x:t>
        </x:is>
      </x:c>
      <x:c r="F24" s="9" t="inlineStr">
        <x:is>
          <x:t xml:space="preserve">Промышленная химия</x:t>
        </x:is>
      </x:c>
      <x:c r="G24" s="9" t="inlineStr">
        <x:is>
          <x:t xml:space="preserve">Петров Илья</x:t>
        </x:is>
      </x:c>
      <x:c r="H24" s="26" t="n">
        <x:v>0</x:v>
      </x:c>
    </x:row>
    <x:row r="25" ht="28" customHeight="1">
      <x:c r="A25" s="9" t="inlineStr">
        <x:is>
          <x:t xml:space="preserve">КЛ-005</x:t>
        </x:is>
      </x:c>
      <x:c r="B25" s="9" t="inlineStr">
        <x:is>
          <x:t xml:space="preserve">ООО «УралКрепёж»</x:t>
        </x:is>
      </x:c>
      <x:c r="C25" s="25" t="n">
        <x:v>45667</x:v>
      </x:c>
      <x:c r="D25" s="26" t="n">
        <x:v>90000</x:v>
      </x:c>
      <x:c r="E25" s="9" t="inlineStr">
        <x:is>
          <x:t xml:space="preserve">РТ-000159</x:t>
        </x:is>
      </x:c>
      <x:c r="F25" s="9" t="inlineStr">
        <x:is>
          <x:t xml:space="preserve">Промышленная химия</x:t>
        </x:is>
      </x:c>
      <x:c r="G25" s="9" t="inlineStr">
        <x:is>
          <x:t xml:space="preserve">Иванова Анна</x:t>
        </x:is>
      </x:c>
      <x:c r="H25" s="26" t="n">
        <x:v>0</x:v>
      </x:c>
    </x:row>
    <x:row r="26" ht="28" customHeight="1">
      <x:c r="A26" s="9" t="inlineStr">
        <x:is>
          <x:t xml:space="preserve">КЛ-027</x:t>
        </x:is>
      </x:c>
      <x:c r="B26" s="9" t="inlineStr">
        <x:is>
          <x:t xml:space="preserve">ООО «ТемпПром»</x:t>
        </x:is>
      </x:c>
      <x:c r="C26" s="25" t="n">
        <x:v>45420</x:v>
      </x:c>
      <x:c r="D26" s="26" t="n">
        <x:v>353000</x:v>
      </x:c>
      <x:c r="E26" s="9" t="inlineStr">
        <x:is>
          <x:t xml:space="preserve">РТ-000569</x:t>
        </x:is>
      </x:c>
      <x:c r="F26" s="9" t="inlineStr">
        <x:is>
          <x:t xml:space="preserve">Крепёж</x:t>
        </x:is>
      </x:c>
      <x:c r="G26" s="9" t="inlineStr">
        <x:is>
          <x:t xml:space="preserve">Соколова Мария</x:t>
        </x:is>
      </x:c>
      <x:c r="H26" s="26" t="n">
        <x:v>0</x:v>
      </x:c>
    </x:row>
    <x:row r="27" ht="28" customHeight="1">
      <x:c r="A27" s="9" t="inlineStr">
        <x:is>
          <x:t xml:space="preserve">КЛ-001</x:t>
        </x:is>
      </x:c>
      <x:c r="B27" s="9" t="inlineStr">
        <x:is>
          <x:t xml:space="preserve">ООО «АлтайКомплект»</x:t>
        </x:is>
      </x:c>
      <x:c r="C27" s="25" t="n">
        <x:v>45967</x:v>
      </x:c>
      <x:c r="D27" s="26" t="n">
        <x:v>42000</x:v>
      </x:c>
      <x:c r="E27" s="9" t="inlineStr">
        <x:is>
          <x:t xml:space="preserve">РТ-000040</x:t>
        </x:is>
      </x:c>
      <x:c r="F27" s="9" t="inlineStr">
        <x:is>
          <x:t xml:space="preserve">Подшипники</x:t>
        </x:is>
      </x:c>
      <x:c r="G27" s="9" t="inlineStr">
        <x:is>
          <x:t xml:space="preserve">Иванова Анна</x:t>
        </x:is>
      </x:c>
      <x:c r="H27" s="26" t="n">
        <x:v>0</x:v>
      </x:c>
    </x:row>
    <x:row r="28" ht="28" customHeight="1">
      <x:c r="A28" s="9" t="inlineStr">
        <x:is>
          <x:t xml:space="preserve">КЛ-038</x:t>
        </x:is>
      </x:c>
      <x:c r="B28" s="9" t="inlineStr">
        <x:is>
          <x:t xml:space="preserve">ООО «ФлагманСнаб»</x:t>
        </x:is>
      </x:c>
      <x:c r="C28" s="25" t="n">
        <x:v>46188</x:v>
      </x:c>
      <x:c r="D28" s="26" t="n">
        <x:v>1800000</x:v>
      </x:c>
      <x:c r="E28" s="9" t="inlineStr">
        <x:is>
          <x:t xml:space="preserve">РТ-000979</x:t>
        </x:is>
      </x:c>
      <x:c r="F28" s="9" t="inlineStr">
        <x:is>
          <x:t xml:space="preserve">Кабель</x:t>
        </x:is>
      </x:c>
      <x:c r="G28" s="9" t="inlineStr">
        <x:is>
          <x:t xml:space="preserve">Петров Илья</x:t>
        </x:is>
      </x:c>
      <x:c r="H28" s="26" t="n">
        <x:v>0</x:v>
      </x:c>
    </x:row>
    <x:row r="29" ht="28" customHeight="1">
      <x:c r="A29" s="9" t="inlineStr">
        <x:is>
          <x:t xml:space="preserve">КЛ-014</x:t>
        </x:is>
      </x:c>
      <x:c r="B29" s="9" t="inlineStr">
        <x:is>
          <x:t xml:space="preserve">ООО «РегионТех»</x:t>
        </x:is>
      </x:c>
      <x:c r="C29" s="25" t="n">
        <x:v>45630</x:v>
      </x:c>
      <x:c r="D29" s="26" t="n">
        <x:v>198000</x:v>
      </x:c>
      <x:c r="E29" s="9" t="inlineStr">
        <x:is>
          <x:t xml:space="preserve">РТ-000450</x:t>
        </x:is>
      </x:c>
      <x:c r="F29" s="9" t="inlineStr">
        <x:is>
          <x:t xml:space="preserve">Инструмент</x:t>
        </x:is>
      </x:c>
      <x:c r="G29" s="9" t="inlineStr">
        <x:is>
          <x:t xml:space="preserve">Петров Илья</x:t>
        </x:is>
      </x:c>
      <x:c r="H29" s="26" t="n">
        <x:v>0</x:v>
      </x:c>
    </x:row>
    <x:row r="30" ht="28" customHeight="1">
      <x:c r="A30" s="9" t="inlineStr">
        <x:is>
          <x:t xml:space="preserve">КЛ-034</x:t>
        </x:is>
      </x:c>
      <x:c r="B30" s="9" t="inlineStr">
        <x:is>
          <x:t xml:space="preserve">ООО «ПеременныйРитм»</x:t>
        </x:is>
      </x:c>
      <x:c r="C30" s="25" t="n">
        <x:v>45185</x:v>
      </x:c>
      <x:c r="D30" s="26" t="n">
        <x:v>438000</x:v>
      </x:c>
      <x:c r="E30" s="9" t="inlineStr">
        <x:is>
          <x:t xml:space="preserve">РТ-000860</x:t>
        </x:is>
      </x:c>
      <x:c r="F30" s="9" t="inlineStr">
        <x:is>
          <x:t xml:space="preserve">Инструмент</x:t>
        </x:is>
      </x:c>
      <x:c r="G30" s="9" t="inlineStr">
        <x:is>
          <x:t xml:space="preserve">Петров Илья</x:t>
        </x:is>
      </x:c>
      <x:c r="H30" s="26" t="n">
        <x:v>0</x:v>
      </x:c>
    </x:row>
    <x:row r="31" ht="28" customHeight="1">
      <x:c r="A31" s="9" t="inlineStr">
        <x:is>
          <x:t xml:space="preserve">КЛ-010</x:t>
        </x:is>
      </x:c>
      <x:c r="B31" s="9" t="inlineStr">
        <x:is>
          <x:t xml:space="preserve">ООО «ОрионПром»</x:t>
        </x:is>
      </x:c>
      <x:c r="C31" s="25" t="n">
        <x:v>46020</x:v>
      </x:c>
      <x:c r="D31" s="26" t="n">
        <x:v>151000</x:v>
      </x:c>
      <x:c r="E31" s="9" t="inlineStr">
        <x:is>
          <x:t xml:space="preserve">РТ-000331</x:t>
        </x:is>
      </x:c>
      <x:c r="F31" s="9" t="inlineStr">
        <x:is>
          <x:t xml:space="preserve">Промышленная химия</x:t>
        </x:is>
      </x:c>
      <x:c r="G31" s="9" t="inlineStr">
        <x:is>
          <x:t xml:space="preserve">Петров Илья</x:t>
        </x:is>
      </x:c>
      <x:c r="H31" s="26" t="n">
        <x:v>0</x:v>
      </x:c>
    </x:row>
    <x:row r="32" ht="28" customHeight="1">
      <x:c r="A32" s="9" t="inlineStr">
        <x:is>
          <x:t xml:space="preserve">КЛ-032</x:t>
        </x:is>
      </x:c>
      <x:c r="B32" s="9" t="inlineStr">
        <x:is>
          <x:t xml:space="preserve">ООО «ДеньКомплект»</x:t>
        </x:is>
      </x:c>
      <x:c r="C32" s="25" t="n">
        <x:v>45210</x:v>
      </x:c>
      <x:c r="D32" s="26" t="n">
        <x:v>415000</x:v>
      </x:c>
      <x:c r="E32" s="9" t="inlineStr">
        <x:is>
          <x:t xml:space="preserve">РТ-000741</x:t>
        </x:is>
      </x:c>
      <x:c r="F32" s="9" t="inlineStr">
        <x:is>
          <x:t xml:space="preserve">Крепёж</x:t>
        </x:is>
      </x:c>
      <x:c r="G32" s="9" t="inlineStr">
        <x:is>
          <x:t xml:space="preserve">Кузнецов Павел</x:t>
        </x:is>
      </x:c>
      <x:c r="H32" s="26" t="n">
        <x:v>0</x:v>
      </x:c>
    </x:row>
    <x:row r="33" ht="28" customHeight="1">
      <x:c r="A33" s="9" t="inlineStr">
        <x:is>
          <x:t xml:space="preserve">КЛ-006</x:t>
        </x:is>
      </x:c>
      <x:c r="B33" s="9" t="inlineStr">
        <x:is>
          <x:t xml:space="preserve">ООО «СибирьКабель»</x:t>
        </x:is>
      </x:c>
      <x:c r="C33" s="25" t="n">
        <x:v>45843</x:v>
      </x:c>
      <x:c r="D33" s="26" t="n">
        <x:v>103000</x:v>
      </x:c>
      <x:c r="E33" s="9" t="inlineStr">
        <x:is>
          <x:t xml:space="preserve">РТ-000212</x:t>
        </x:is>
      </x:c>
      <x:c r="F33" s="9" t="inlineStr">
        <x:is>
          <x:t xml:space="preserve">Подшипники</x:t>
        </x:is>
      </x:c>
      <x:c r="G33" s="9" t="inlineStr">
        <x:is>
          <x:t xml:space="preserve">Петров Илья</x:t>
        </x:is>
      </x:c>
      <x:c r="H33" s="26" t="n">
        <x:v>0</x:v>
      </x:c>
    </x:row>
    <x:row r="34" ht="28" customHeight="1">
      <x:c r="A34" s="9" t="inlineStr">
        <x:is>
          <x:t xml:space="preserve">КЛ-029</x:t>
        </x:is>
      </x:c>
      <x:c r="B34" s="9" t="inlineStr">
        <x:is>
          <x:t xml:space="preserve">ООО «ВозвратКомплект»</x:t>
        </x:is>
      </x:c>
      <x:c r="C34" s="25" t="n">
        <x:v>45795</x:v>
      </x:c>
      <x:c r="D34" s="26" t="n">
        <x:v>99000</x:v>
      </x:c>
      <x:c r="E34" s="9" t="inlineStr">
        <x:is>
          <x:t xml:space="preserve">РТ-000622</x:t>
        </x:is>
      </x:c>
      <x:c r="F34" s="9" t="inlineStr">
        <x:is>
          <x:t xml:space="preserve">Инструмент</x:t>
        </x:is>
      </x:c>
      <x:c r="G34" s="9" t="inlineStr">
        <x:is>
          <x:t xml:space="preserve">Иванова Анна</x:t>
        </x:is>
      </x:c>
      <x:c r="H34" s="26" t="n">
        <x:v>0</x:v>
      </x:c>
    </x:row>
    <x:row r="35" ht="28" customHeight="1">
      <x:c r="A35" s="9" t="inlineStr">
        <x:is>
          <x:t xml:space="preserve">КЛ-003</x:t>
        </x:is>
      </x:c>
      <x:c r="B35" s="9" t="inlineStr">
        <x:is>
          <x:t xml:space="preserve">ООО «ВекторСнаб»</x:t>
        </x:is>
      </x:c>
      <x:c r="C35" s="25" t="n">
        <x:v>45215</x:v>
      </x:c>
      <x:c r="D35" s="26" t="n">
        <x:v>66000</x:v>
      </x:c>
      <x:c r="E35" s="9" t="inlineStr">
        <x:is>
          <x:t xml:space="preserve">РТ-000093</x:t>
        </x:is>
      </x:c>
      <x:c r="F35" s="9" t="inlineStr">
        <x:is>
          <x:t xml:space="preserve">Кабель</x:t>
        </x:is>
      </x:c>
      <x:c r="G35" s="9" t="inlineStr">
        <x:is>
          <x:t xml:space="preserve">Соколова Мария</x:t>
        </x:is>
      </x:c>
      <x:c r="H35" s="26" t="n">
        <x:v>0</x:v>
      </x:c>
    </x:row>
    <x:row r="36" ht="28" customHeight="1">
      <x:c r="A36" s="9" t="inlineStr">
        <x:is>
          <x:t xml:space="preserve">КЛ-040</x:t>
        </x:is>
      </x:c>
      <x:c r="B36" s="9" t="inlineStr">
        <x:is>
          <x:t xml:space="preserve">ООО «МалыйРесурс»</x:t>
        </x:is>
      </x:c>
      <x:c r="C36" s="25" t="n">
        <x:v>45515</x:v>
      </x:c>
      <x:c r="D36" s="26" t="n">
        <x:v>4000</x:v>
      </x:c>
      <x:c r="E36" s="9" t="inlineStr">
        <x:is>
          <x:t xml:space="preserve">РТ-001032</x:t>
        </x:is>
      </x:c>
      <x:c r="F36" s="9" t="inlineStr">
        <x:is>
          <x:t xml:space="preserve">Промышленная химия</x:t>
        </x:is>
      </x:c>
      <x:c r="G36" s="9" t="inlineStr">
        <x:is>
          <x:t xml:space="preserve">Кузнецов Павел</x:t>
        </x:is>
      </x:c>
      <x:c r="H36" s="26" t="n">
        <x:v>0</x:v>
      </x:c>
    </x:row>
    <x:row r="37" ht="28" customHeight="1">
      <x:c r="A37" s="9" t="inlineStr">
        <x:is>
          <x:t xml:space="preserve">КЛ-021</x:t>
        </x:is>
      </x:c>
      <x:c r="B37" s="9" t="inlineStr">
        <x:is>
          <x:t xml:space="preserve">ООО «АгроСезон»</x:t>
        </x:is>
      </x:c>
      <x:c r="C37" s="25" t="n">
        <x:v>45721</x:v>
      </x:c>
      <x:c r="D37" s="26" t="n">
        <x:v>281000</x:v>
      </x:c>
      <x:c r="E37" s="9" t="inlineStr">
        <x:is>
          <x:t xml:space="preserve">РТ-000503</x:t>
        </x:is>
      </x:c>
      <x:c r="F37" s="9" t="inlineStr">
        <x:is>
          <x:t xml:space="preserve">Подшипники</x:t>
        </x:is>
      </x:c>
      <x:c r="G37" s="9" t="inlineStr">
        <x:is>
          <x:t xml:space="preserve">Иванова Анна</x:t>
        </x:is>
      </x:c>
      <x:c r="H37" s="26" t="n">
        <x:v>0</x:v>
      </x:c>
    </x:row>
    <x:row r="38" ht="28" customHeight="1">
      <x:c r="A38" s="9" t="inlineStr">
        <x:is>
          <x:t xml:space="preserve">КЛ-037</x:t>
        </x:is>
      </x:c>
      <x:c r="B38" s="9" t="inlineStr">
        <x:is>
          <x:t xml:space="preserve">ООО «АтлантПром»</x:t>
        </x:is>
      </x:c>
      <x:c r="C38" s="25" t="n">
        <x:v>45261</x:v>
      </x:c>
      <x:c r="D38" s="26" t="n">
        <x:v>2199000</x:v>
      </x:c>
      <x:c r="E38" s="9" t="inlineStr">
        <x:is>
          <x:t xml:space="preserve">РТ-000913</x:t>
        </x:is>
      </x:c>
      <x:c r="F38" s="9" t="inlineStr">
        <x:is>
          <x:t xml:space="preserve">Крепёж</x:t>
        </x:is>
      </x:c>
      <x:c r="G38" s="9" t="inlineStr">
        <x:is>
          <x:t xml:space="preserve">Иванова Анна</x:t>
        </x:is>
      </x:c>
      <x:c r="H38" s="26" t="n">
        <x:v>0</x:v>
      </x:c>
    </x:row>
    <x:row r="39" ht="28" customHeight="1">
      <x:c r="A39" s="9" t="inlineStr">
        <x:is>
          <x:t xml:space="preserve">КЛ-012</x:t>
        </x:is>
      </x:c>
      <x:c r="B39" s="9" t="inlineStr">
        <x:is>
          <x:t xml:space="preserve">ООО «ОптМеханика»</x:t>
        </x:is>
      </x:c>
      <x:c r="C39" s="25" t="n">
        <x:v>45600</x:v>
      </x:c>
      <x:c r="D39" s="26" t="n">
        <x:v>173000</x:v>
      </x:c>
      <x:c r="E39" s="9" t="inlineStr">
        <x:is>
          <x:t xml:space="preserve">РТ-000384</x:t>
        </x:is>
      </x:c>
      <x:c r="F39" s="9" t="inlineStr">
        <x:is>
          <x:t xml:space="preserve">Крепёж</x:t>
        </x:is>
      </x:c>
      <x:c r="G39" s="9" t="inlineStr">
        <x:is>
          <x:t xml:space="preserve">Кузнецов Павел</x:t>
        </x:is>
      </x:c>
      <x:c r="H39" s="26" t="n">
        <x:v>0</x:v>
      </x:c>
    </x:row>
    <x:row r="40" ht="28" customHeight="1">
      <x:c r="A40" s="9" t="inlineStr">
        <x:is>
          <x:t xml:space="preserve">КЛ-032</x:t>
        </x:is>
      </x:c>
      <x:c r="B40" s="9" t="inlineStr">
        <x:is>
          <x:t xml:space="preserve">ООО «ДеньКомплект»</x:t>
        </x:is>
      </x:c>
      <x:c r="C40" s="25" t="n">
        <x:v>46170</x:v>
      </x:c>
      <x:c r="D40" s="26" t="n">
        <x:v>103500</x:v>
      </x:c>
      <x:c r="E40" s="9" t="inlineStr">
        <x:is>
          <x:t xml:space="preserve">РТ-000794</x:t>
        </x:is>
      </x:c>
      <x:c r="F40" s="9" t="inlineStr">
        <x:is>
          <x:t xml:space="preserve">Крепёж</x:t>
        </x:is>
      </x:c>
      <x:c r="G40" s="9" t="inlineStr">
        <x:is>
          <x:t xml:space="preserve">Кузнецов Павел</x:t>
        </x:is>
      </x:c>
      <x:c r="H40" s="26" t="n">
        <x:v>0</x:v>
      </x:c>
    </x:row>
    <x:row r="41" ht="28" customHeight="1">
      <x:c r="A41" s="9" t="inlineStr">
        <x:is>
          <x:t xml:space="preserve">КЛ-008</x:t>
        </x:is>
      </x:c>
      <x:c r="B41" s="9" t="inlineStr">
        <x:is>
          <x:t xml:space="preserve">ООО «РесурсПоставка»</x:t>
        </x:is>
      </x:c>
      <x:c r="C41" s="25" t="n">
        <x:v>46065</x:v>
      </x:c>
      <x:c r="D41" s="26" t="n">
        <x:v>125000</x:v>
      </x:c>
      <x:c r="E41" s="9" t="inlineStr">
        <x:is>
          <x:t xml:space="preserve">РТ-000265</x:t>
        </x:is>
      </x:c>
      <x:c r="F41" s="9" t="inlineStr">
        <x:is>
          <x:t xml:space="preserve">Кабель</x:t>
        </x:is>
      </x:c>
      <x:c r="G41" s="9" t="inlineStr">
        <x:is>
          <x:t xml:space="preserve">Кузнецов Павел</x:t>
        </x:is>
      </x:c>
      <x:c r="H41" s="26" t="n">
        <x:v>0</x:v>
      </x:c>
    </x:row>
    <x:row r="42" ht="28" customHeight="1">
      <x:c r="A42" s="9" t="inlineStr">
        <x:is>
          <x:t xml:space="preserve">КЛ-030</x:t>
        </x:is>
      </x:c>
      <x:c r="B42" s="9" t="inlineStr">
        <x:is>
          <x:t xml:space="preserve">ООО «КачествоОпт»</x:t>
        </x:is>
      </x:c>
      <x:c r="C42" s="25" t="n">
        <x:v>45930</x:v>
      </x:c>
      <x:c r="D42" s="26" t="n">
        <x:v>101000</x:v>
      </x:c>
      <x:c r="E42" s="9" t="inlineStr">
        <x:is>
          <x:t xml:space="preserve">РТ-000675</x:t>
        </x:is>
      </x:c>
      <x:c r="F42" s="9" t="inlineStr">
        <x:is>
          <x:t xml:space="preserve">Промышленная химия</x:t>
        </x:is>
      </x:c>
      <x:c r="G42" s="9" t="inlineStr">
        <x:is>
          <x:t xml:space="preserve">Петров Илья</x:t>
        </x:is>
      </x:c>
      <x:c r="H42" s="26" t="n">
        <x:v>0</x:v>
      </x:c>
    </x:row>
    <x:row r="43" ht="28" customHeight="1">
      <x:c r="A43" s="9" t="inlineStr">
        <x:is>
          <x:t xml:space="preserve">КЛ-005</x:t>
        </x:is>
      </x:c>
      <x:c r="B43" s="9" t="inlineStr">
        <x:is>
          <x:t xml:space="preserve">ООО «УралКрепёж»</x:t>
        </x:is>
      </x:c>
      <x:c r="C43" s="25" t="n">
        <x:v>45407</x:v>
      </x:c>
      <x:c r="D43" s="26" t="n">
        <x:v>89000</x:v>
      </x:c>
      <x:c r="E43" s="9" t="inlineStr">
        <x:is>
          <x:t xml:space="preserve">РТ-000146</x:t>
        </x:is>
      </x:c>
      <x:c r="F43" s="9" t="inlineStr">
        <x:is>
          <x:t xml:space="preserve">Промышленная химия</x:t>
        </x:is>
      </x:c>
      <x:c r="G43" s="9" t="inlineStr">
        <x:is>
          <x:t xml:space="preserve">Иванова Анна</x:t>
        </x:is>
      </x:c>
      <x:c r="H43" s="26" t="n">
        <x:v>0</x:v>
      </x:c>
    </x:row>
    <x:row r="44" ht="28" customHeight="1">
      <x:c r="A44" s="9" t="inlineStr">
        <x:is>
          <x:t xml:space="preserve">КЛ-025</x:t>
        </x:is>
      </x:c>
      <x:c r="B44" s="9" t="inlineStr">
        <x:is>
          <x:t xml:space="preserve">ООО «ИнжСтрой»</x:t>
        </x:is>
      </x:c>
      <x:c r="C44" s="25" t="n">
        <x:v>45972</x:v>
      </x:c>
      <x:c r="D44" s="26" t="n">
        <x:v>329000</x:v>
      </x:c>
      <x:c r="E44" s="9" t="inlineStr">
        <x:is>
          <x:t xml:space="preserve">РТ-000556</x:t>
        </x:is>
      </x:c>
      <x:c r="F44" s="9" t="inlineStr">
        <x:is>
          <x:t xml:space="preserve">Промышленная химия</x:t>
        </x:is>
      </x:c>
      <x:c r="G44" s="9" t="inlineStr">
        <x:is>
          <x:t xml:space="preserve">Иванова Анна</x:t>
        </x:is>
      </x:c>
      <x:c r="H44" s="26" t="n">
        <x:v>0</x:v>
      </x:c>
    </x:row>
    <x:row r="45" ht="28" customHeight="1">
      <x:c r="A45" s="9" t="inlineStr">
        <x:is>
          <x:t xml:space="preserve">КЛ-001</x:t>
        </x:is>
      </x:c>
      <x:c r="B45" s="9" t="inlineStr">
        <x:is>
          <x:t xml:space="preserve">ООО «АлтайКомплект»</x:t>
        </x:is>
      </x:c>
      <x:c r="C45" s="25" t="n">
        <x:v>45707</x:v>
      </x:c>
      <x:c r="D45" s="26" t="n">
        <x:v>41000</x:v>
      </x:c>
      <x:c r="E45" s="9" t="inlineStr">
        <x:is>
          <x:t xml:space="preserve">РТ-000027</x:t>
        </x:is>
      </x:c>
      <x:c r="F45" s="9" t="inlineStr">
        <x:is>
          <x:t xml:space="preserve">Подшипники</x:t>
        </x:is>
      </x:c>
      <x:c r="G45" s="9" t="inlineStr">
        <x:is>
          <x:t xml:space="preserve">Иванова Анна</x:t>
        </x:is>
      </x:c>
      <x:c r="H45" s="26" t="n">
        <x:v>0</x:v>
      </x:c>
    </x:row>
    <x:row r="46" ht="28" customHeight="1">
      <x:c r="A46" s="9" t="inlineStr">
        <x:is>
          <x:t xml:space="preserve">КЛ-038</x:t>
        </x:is>
      </x:c>
      <x:c r="B46" s="9" t="inlineStr">
        <x:is>
          <x:t xml:space="preserve">ООО «ФлагманСнаб»</x:t>
        </x:is>
      </x:c>
      <x:c r="C46" s="25" t="n">
        <x:v>45798</x:v>
      </x:c>
      <x:c r="D46" s="26" t="n">
        <x:v>1799000</x:v>
      </x:c>
      <x:c r="E46" s="9" t="inlineStr">
        <x:is>
          <x:t xml:space="preserve">РТ-000966</x:t>
        </x:is>
      </x:c>
      <x:c r="F46" s="9" t="inlineStr">
        <x:is>
          <x:t xml:space="preserve">Кабель</x:t>
        </x:is>
      </x:c>
      <x:c r="G46" s="9" t="inlineStr">
        <x:is>
          <x:t xml:space="preserve">Петров Илья</x:t>
        </x:is>
      </x:c>
      <x:c r="H46" s="26" t="n">
        <x:v>0</x:v>
      </x:c>
    </x:row>
    <x:row r="47" ht="28" customHeight="1">
      <x:c r="A47" s="9" t="inlineStr">
        <x:is>
          <x:t xml:space="preserve">КЛ-014</x:t>
        </x:is>
      </x:c>
      <x:c r="B47" s="9" t="inlineStr">
        <x:is>
          <x:t xml:space="preserve">ООО «РегионТех»</x:t>
        </x:is>
      </x:c>
      <x:c r="C47" s="25" t="n">
        <x:v>45240</x:v>
      </x:c>
      <x:c r="D47" s="26" t="n">
        <x:v>197000</x:v>
      </x:c>
      <x:c r="E47" s="9" t="inlineStr">
        <x:is>
          <x:t xml:space="preserve">РТ-000437</x:t>
        </x:is>
      </x:c>
      <x:c r="F47" s="9" t="inlineStr">
        <x:is>
          <x:t xml:space="preserve">Инструмент</x:t>
        </x:is>
      </x:c>
      <x:c r="G47" s="9" t="inlineStr">
        <x:is>
          <x:t xml:space="preserve">Петров Илья</x:t>
        </x:is>
      </x:c>
      <x:c r="H47" s="26" t="n">
        <x:v>0</x:v>
      </x:c>
    </x:row>
    <x:row r="48" ht="28" customHeight="1">
      <x:c r="A48" s="9" t="inlineStr">
        <x:is>
          <x:t xml:space="preserve">КЛ-033</x:t>
        </x:is>
      </x:c>
      <x:c r="B48" s="9" t="inlineStr">
        <x:is>
          <x:t xml:space="preserve">ООО «МультиПоставка»</x:t>
        </x:is>
      </x:c>
      <x:c r="C48" s="25" t="n">
        <x:v>45990</x:v>
      </x:c>
      <x:c r="D48" s="26" t="n">
        <x:v>106500</x:v>
      </x:c>
      <x:c r="E48" s="9" t="inlineStr">
        <x:is>
          <x:t xml:space="preserve">РТ-000847</x:t>
        </x:is>
      </x:c>
      <x:c r="F48" s="9" t="inlineStr">
        <x:is>
          <x:t xml:space="preserve">Кабель</x:t>
        </x:is>
      </x:c>
      <x:c r="G48" s="9" t="inlineStr">
        <x:is>
          <x:t xml:space="preserve">Иванова Анна</x:t>
        </x:is>
      </x:c>
      <x:c r="H48" s="26" t="n">
        <x:v>0</x:v>
      </x:c>
    </x:row>
    <x:row r="49" ht="28" customHeight="1">
      <x:c r="A49" s="9" t="inlineStr">
        <x:is>
          <x:t xml:space="preserve">КЛ-010</x:t>
        </x:is>
      </x:c>
      <x:c r="B49" s="9" t="inlineStr">
        <x:is>
          <x:t xml:space="preserve">ООО «ОрионПром»</x:t>
        </x:is>
      </x:c>
      <x:c r="C49" s="25" t="n">
        <x:v>45630</x:v>
      </x:c>
      <x:c r="D49" s="26" t="n">
        <x:v>150000</x:v>
      </x:c>
      <x:c r="E49" s="9" t="inlineStr">
        <x:is>
          <x:t xml:space="preserve">РТ-000318</x:t>
        </x:is>
      </x:c>
      <x:c r="F49" s="9" t="inlineStr">
        <x:is>
          <x:t xml:space="preserve">Промышленная химия</x:t>
        </x:is>
      </x:c>
      <x:c r="G49" s="9" t="inlineStr">
        <x:is>
          <x:t xml:space="preserve">Петров Илья</x:t>
        </x:is>
      </x:c>
      <x:c r="H49" s="26" t="n">
        <x:v>0</x:v>
      </x:c>
    </x:row>
    <x:row r="50" ht="28" customHeight="1">
      <x:c r="A50" s="9" t="inlineStr">
        <x:is>
          <x:t xml:space="preserve">КЛ-031</x:t>
        </x:is>
      </x:c>
      <x:c r="B50" s="9" t="inlineStr">
        <x:is>
          <x:t xml:space="preserve">ООО «РеверсСнаб»</x:t>
        </x:is>
      </x:c>
      <x:c r="C50" s="25" t="n">
        <x:v>46012</x:v>
      </x:c>
      <x:c r="D50" s="26" t="n">
        <x:v>0</x:v>
      </x:c>
      <x:c r="E50" s="9" t="inlineStr">
        <x:is>
          <x:t xml:space="preserve">ВЗ-000728</x:t>
        </x:is>
      </x:c>
      <x:c r="F50" s="9" t="inlineStr">
        <x:is>
          <x:t xml:space="preserve">Подшипники</x:t>
        </x:is>
      </x:c>
      <x:c r="G50" s="9" t="inlineStr">
        <x:is>
          <x:t xml:space="preserve">Соколова Мария</x:t>
        </x:is>
      </x:c>
      <x:c r="H50" s="26" t="n">
        <x:v>25000</x:v>
      </x:c>
    </x:row>
    <x:row r="51" ht="28" customHeight="1">
      <x:c r="A51" s="9" t="inlineStr">
        <x:is>
          <x:t xml:space="preserve">КЛ-006</x:t>
        </x:is>
      </x:c>
      <x:c r="B51" s="9" t="inlineStr">
        <x:is>
          <x:t xml:space="preserve">ООО «СибирьКабель»</x:t>
        </x:is>
      </x:c>
      <x:c r="C51" s="25" t="n">
        <x:v>45453</x:v>
      </x:c>
      <x:c r="D51" s="26" t="n">
        <x:v>102000</x:v>
      </x:c>
      <x:c r="E51" s="9" t="inlineStr">
        <x:is>
          <x:t xml:space="preserve">РТ-000199</x:t>
        </x:is>
      </x:c>
      <x:c r="F51" s="9" t="inlineStr">
        <x:is>
          <x:t xml:space="preserve">Подшипники</x:t>
        </x:is>
      </x:c>
      <x:c r="G51" s="9" t="inlineStr">
        <x:is>
          <x:t xml:space="preserve">Петров Илья</x:t>
        </x:is>
      </x:c>
      <x:c r="H51" s="26" t="n">
        <x:v>0</x:v>
      </x:c>
    </x:row>
    <x:row r="52" ht="28" customHeight="1">
      <x:c r="A52" s="9" t="inlineStr">
        <x:is>
          <x:t xml:space="preserve">КЛ-029</x:t>
        </x:is>
      </x:c>
      <x:c r="B52" s="9" t="inlineStr">
        <x:is>
          <x:t xml:space="preserve">ООО «ВозвратКомплект»</x:t>
        </x:is>
      </x:c>
      <x:c r="C52" s="25" t="n">
        <x:v>45495</x:v>
      </x:c>
      <x:c r="D52" s="26" t="n">
        <x:v>101000</x:v>
      </x:c>
      <x:c r="E52" s="9" t="inlineStr">
        <x:is>
          <x:t xml:space="preserve">РТ-000609</x:t>
        </x:is>
      </x:c>
      <x:c r="F52" s="9" t="inlineStr">
        <x:is>
          <x:t xml:space="preserve">Инструмент</x:t>
        </x:is>
      </x:c>
      <x:c r="G52" s="9" t="inlineStr">
        <x:is>
          <x:t xml:space="preserve">Иванова Анна</x:t>
        </x:is>
      </x:c>
      <x:c r="H52" s="26" t="n">
        <x:v>0</x:v>
      </x:c>
    </x:row>
    <x:row r="53" ht="28" customHeight="1">
      <x:c r="A53" s="9" t="inlineStr">
        <x:is>
          <x:t xml:space="preserve">КЛ-002</x:t>
        </x:is>
      </x:c>
      <x:c r="B53" s="9" t="inlineStr">
        <x:is>
          <x:t xml:space="preserve">ООО «СеверПодшипник»</x:t>
        </x:is>
      </x:c>
      <x:c r="C53" s="25" t="n">
        <x:v>45903</x:v>
      </x:c>
      <x:c r="D53" s="26" t="n">
        <x:v>54000</x:v>
      </x:c>
      <x:c r="E53" s="9" t="inlineStr">
        <x:is>
          <x:t xml:space="preserve">РТ-000080</x:t>
        </x:is>
      </x:c>
      <x:c r="F53" s="9" t="inlineStr">
        <x:is>
          <x:t xml:space="preserve">Крепёж</x:t>
        </x:is>
      </x:c>
      <x:c r="G53" s="9" t="inlineStr">
        <x:is>
          <x:t xml:space="preserve">Петров Илья</x:t>
        </x:is>
      </x:c>
      <x:c r="H53" s="26" t="n">
        <x:v>0</x:v>
      </x:c>
    </x:row>
    <x:row r="54" ht="28" customHeight="1">
      <x:c r="A54" s="9" t="inlineStr">
        <x:is>
          <x:t xml:space="preserve">КЛ-040</x:t>
        </x:is>
      </x:c>
      <x:c r="B54" s="9" t="inlineStr">
        <x:is>
          <x:t xml:space="preserve">ООО «МалыйРесурс»</x:t>
        </x:is>
      </x:c>
      <x:c r="C54" s="25" t="n">
        <x:v>45255</x:v>
      </x:c>
      <x:c r="D54" s="26" t="n">
        <x:v>3000</x:v>
      </x:c>
      <x:c r="E54" s="9" t="inlineStr">
        <x:is>
          <x:t xml:space="preserve">РТ-001019</x:t>
        </x:is>
      </x:c>
      <x:c r="F54" s="9" t="inlineStr">
        <x:is>
          <x:t xml:space="preserve">Промышленная химия</x:t>
        </x:is>
      </x:c>
      <x:c r="G54" s="9" t="inlineStr">
        <x:is>
          <x:t xml:space="preserve">Кузнецов Павел</x:t>
        </x:is>
      </x:c>
      <x:c r="H54" s="26" t="n">
        <x:v>0</x:v>
      </x:c>
    </x:row>
    <x:row r="55" ht="28" customHeight="1">
      <x:c r="A55" s="9" t="inlineStr">
        <x:is>
          <x:t xml:space="preserve">КЛ-017</x:t>
        </x:is>
      </x:c>
      <x:c r="B55" s="9" t="inlineStr">
        <x:is>
          <x:t xml:space="preserve">ООО «ПорогКомплект»</x:t>
        </x:is>
      </x:c>
      <x:c r="C55" s="25" t="n">
        <x:v>46125</x:v>
      </x:c>
      <x:c r="D55" s="26" t="n">
        <x:v>90000</x:v>
      </x:c>
      <x:c r="E55" s="9" t="inlineStr">
        <x:is>
          <x:t xml:space="preserve">РТ-000490</x:t>
        </x:is>
      </x:c>
      <x:c r="F55" s="9" t="inlineStr">
        <x:is>
          <x:t xml:space="preserve">Крепёж</x:t>
        </x:is>
      </x:c>
      <x:c r="G55" s="9" t="inlineStr">
        <x:is>
          <x:t xml:space="preserve">Иванова Анна</x:t>
        </x:is>
      </x:c>
      <x:c r="H55" s="26" t="n">
        <x:v>0</x:v>
      </x:c>
    </x:row>
    <x:row r="56" ht="28" customHeight="1">
      <x:c r="A56" s="9" t="inlineStr">
        <x:is>
          <x:t xml:space="preserve">КЛ-036</x:t>
        </x:is>
      </x:c>
      <x:c r="B56" s="9" t="inlineStr">
        <x:is>
          <x:t xml:space="preserve">ООО «РазовыйПоток»</x:t>
        </x:is>
      </x:c>
      <x:c r="C56" s="25" t="n">
        <x:v>45567</x:v>
      </x:c>
      <x:c r="D56" s="26" t="n">
        <x:v>462000</x:v>
      </x:c>
      <x:c r="E56" s="9" t="inlineStr">
        <x:is>
          <x:t xml:space="preserve">РТ-000900</x:t>
        </x:is>
      </x:c>
      <x:c r="F56" s="9" t="inlineStr">
        <x:is>
          <x:t xml:space="preserve">Подшипники</x:t>
        </x:is>
      </x:c>
      <x:c r="G56" s="9" t="inlineStr">
        <x:is>
          <x:t xml:space="preserve">Кузнецов Павел</x:t>
        </x:is>
      </x:c>
      <x:c r="H56" s="26" t="n">
        <x:v>0</x:v>
      </x:c>
    </x:row>
    <x:row r="57" ht="28" customHeight="1">
      <x:c r="A57" s="9" t="inlineStr">
        <x:is>
          <x:t xml:space="preserve">КЛ-012</x:t>
        </x:is>
      </x:c>
      <x:c r="B57" s="9" t="inlineStr">
        <x:is>
          <x:t xml:space="preserve">ООО «ОптМеханика»</x:t>
        </x:is>
      </x:c>
      <x:c r="C57" s="25" t="n">
        <x:v>45210</x:v>
      </x:c>
      <x:c r="D57" s="26" t="n">
        <x:v>175000</x:v>
      </x:c>
      <x:c r="E57" s="9" t="inlineStr">
        <x:is>
          <x:t xml:space="preserve">РТ-000371</x:t>
        </x:is>
      </x:c>
      <x:c r="F57" s="9" t="inlineStr">
        <x:is>
          <x:t xml:space="preserve">Крепёж</x:t>
        </x:is>
      </x:c>
      <x:c r="G57" s="9" t="inlineStr">
        <x:is>
          <x:t xml:space="preserve">Кузнецов Павел</x:t>
        </x:is>
      </x:c>
      <x:c r="H57" s="26" t="n">
        <x:v>0</x:v>
      </x:c>
    </x:row>
    <x:row r="58" ht="28" customHeight="1">
      <x:c r="A58" s="9" t="inlineStr">
        <x:is>
          <x:t xml:space="preserve">КЛ-032</x:t>
        </x:is>
      </x:c>
      <x:c r="B58" s="9" t="inlineStr">
        <x:is>
          <x:t xml:space="preserve">ООО «ДеньКомплект»</x:t>
        </x:is>
      </x:c>
      <x:c r="C58" s="25" t="n">
        <x:v>45930</x:v>
      </x:c>
      <x:c r="D58" s="26" t="n">
        <x:v>415000</x:v>
      </x:c>
      <x:c r="E58" s="9" t="inlineStr">
        <x:is>
          <x:t xml:space="preserve">РТ-000781</x:t>
        </x:is>
      </x:c>
      <x:c r="F58" s="9" t="inlineStr">
        <x:is>
          <x:t xml:space="preserve">Крепёж</x:t>
        </x:is>
      </x:c>
      <x:c r="G58" s="9" t="inlineStr">
        <x:is>
          <x:t xml:space="preserve">Кузнецов Павел</x:t>
        </x:is>
      </x:c>
      <x:c r="H58" s="26" t="n">
        <x:v>0</x:v>
      </x:c>
    </x:row>
    <x:row r="59" ht="28" customHeight="1">
      <x:c r="A59" s="9" t="inlineStr">
        <x:is>
          <x:t xml:space="preserve">КЛ-008</x:t>
        </x:is>
      </x:c>
      <x:c r="B59" s="9" t="inlineStr">
        <x:is>
          <x:t xml:space="preserve">ООО «РесурсПоставка»</x:t>
        </x:is>
      </x:c>
      <x:c r="C59" s="25" t="n">
        <x:v>45285</x:v>
      </x:c>
      <x:c r="D59" s="26" t="n">
        <x:v>127000</x:v>
      </x:c>
      <x:c r="E59" s="9" t="inlineStr">
        <x:is>
          <x:t xml:space="preserve">РТ-000252</x:t>
        </x:is>
      </x:c>
      <x:c r="F59" s="9" t="inlineStr">
        <x:is>
          <x:t xml:space="preserve">Кабель</x:t>
        </x:is>
      </x:c>
      <x:c r="G59" s="9" t="inlineStr">
        <x:is>
          <x:t xml:space="preserve">Кузнецов Павел</x:t>
        </x:is>
      </x:c>
      <x:c r="H59" s="26" t="n">
        <x:v>0</x:v>
      </x:c>
    </x:row>
    <x:row r="60" ht="28" customHeight="1">
      <x:c r="A60" s="9" t="inlineStr">
        <x:is>
          <x:t xml:space="preserve">КЛ-030</x:t>
        </x:is>
      </x:c>
      <x:c r="B60" s="9" t="inlineStr">
        <x:is>
          <x:t xml:space="preserve">ООО «КачествоОпт»</x:t>
        </x:is>
      </x:c>
      <x:c r="C60" s="25" t="n">
        <x:v>45637</x:v>
      </x:c>
      <x:c r="D60" s="26" t="n">
        <x:v>0</x:v>
      </x:c>
      <x:c r="E60" s="9" t="inlineStr">
        <x:is>
          <x:t xml:space="preserve">ВЗ-000662</x:t>
        </x:is>
      </x:c>
      <x:c r="F60" s="9" t="inlineStr">
        <x:is>
          <x:t xml:space="preserve">Промышленная химия</x:t>
        </x:is>
      </x:c>
      <x:c r="G60" s="9" t="inlineStr">
        <x:is>
          <x:t xml:space="preserve">Петров Илья</x:t>
        </x:is>
      </x:c>
      <x:c r="H60" s="26" t="n">
        <x:v>100000</x:v>
      </x:c>
    </x:row>
    <x:row r="61" ht="28" customHeight="1">
      <x:c r="A61" s="9" t="inlineStr">
        <x:is>
          <x:t xml:space="preserve">КЛ-004</x:t>
        </x:is>
      </x:c>
      <x:c r="B61" s="9" t="inlineStr">
        <x:is>
          <x:t xml:space="preserve">ООО «ТехноОпт»</x:t>
        </x:is>
      </x:c>
      <x:c r="C61" s="25" t="n">
        <x:v>46185</x:v>
      </x:c>
      <x:c r="D61" s="26" t="n">
        <x:v>79000</x:v>
      </x:c>
      <x:c r="E61" s="9" t="inlineStr">
        <x:is>
          <x:t xml:space="preserve">РТ-000133</x:t>
        </x:is>
      </x:c>
      <x:c r="F61" s="9" t="inlineStr">
        <x:is>
          <x:t xml:space="preserve">Инструмент</x:t>
        </x:is>
      </x:c>
      <x:c r="G61" s="9" t="inlineStr">
        <x:is>
          <x:t xml:space="preserve">Кузнецов Павел</x:t>
        </x:is>
      </x:c>
      <x:c r="H61" s="26" t="n">
        <x:v>0</x:v>
      </x:c>
    </x:row>
    <x:row r="62" ht="28" customHeight="1">
      <x:c r="A62" s="9" t="inlineStr">
        <x:is>
          <x:t xml:space="preserve">КЛ-024</x:t>
        </x:is>
      </x:c>
      <x:c r="B62" s="9" t="inlineStr">
        <x:is>
          <x:t xml:space="preserve">ООО «МонтажПроект»</x:t>
        </x:is>
      </x:c>
      <x:c r="C62" s="25" t="n">
        <x:v>45931</x:v>
      </x:c>
      <x:c r="D62" s="26" t="n">
        <x:v>318000</x:v>
      </x:c>
      <x:c r="E62" s="9" t="inlineStr">
        <x:is>
          <x:t xml:space="preserve">РТ-000543</x:t>
        </x:is>
      </x:c>
      <x:c r="F62" s="9" t="inlineStr">
        <x:is>
          <x:t xml:space="preserve">Инструмент</x:t>
        </x:is>
      </x:c>
      <x:c r="G62" s="9" t="inlineStr">
        <x:is>
          <x:t xml:space="preserve">Кузнецов Павел</x:t>
        </x:is>
      </x:c>
      <x:c r="H62" s="26" t="n">
        <x:v>0</x:v>
      </x:c>
    </x:row>
    <x:row r="63" ht="28" customHeight="1">
      <x:c r="A63" s="9" t="inlineStr">
        <x:is>
          <x:t xml:space="preserve">КЛ-001</x:t>
        </x:is>
      </x:c>
      <x:c r="B63" s="9" t="inlineStr">
        <x:is>
          <x:t xml:space="preserve">ООО «АлтайКомплект»</x:t>
        </x:is>
      </x:c>
      <x:c r="C63" s="25" t="n">
        <x:v>45447</x:v>
      </x:c>
      <x:c r="D63" s="26" t="n">
        <x:v>43000</x:v>
      </x:c>
      <x:c r="E63" s="9" t="inlineStr">
        <x:is>
          <x:t xml:space="preserve">РТ-000014</x:t>
        </x:is>
      </x:c>
      <x:c r="F63" s="9" t="inlineStr">
        <x:is>
          <x:t xml:space="preserve">Подшипники</x:t>
        </x:is>
      </x:c>
      <x:c r="G63" s="9" t="inlineStr">
        <x:is>
          <x:t xml:space="preserve">Иванова Анна</x:t>
        </x:is>
      </x:c>
      <x:c r="H63" s="26" t="n">
        <x:v>0</x:v>
      </x:c>
    </x:row>
    <x:row r="64" ht="28" customHeight="1">
      <x:c r="A64" s="9" t="inlineStr">
        <x:is>
          <x:t xml:space="preserve">КЛ-038</x:t>
        </x:is>
      </x:c>
      <x:c r="B64" s="9" t="inlineStr">
        <x:is>
          <x:t xml:space="preserve">ООО «ФлагманСнаб»</x:t>
        </x:is>
      </x:c>
      <x:c r="C64" s="25" t="n">
        <x:v>45408</x:v>
      </x:c>
      <x:c r="D64" s="26" t="n">
        <x:v>1801000</x:v>
      </x:c>
      <x:c r="E64" s="9" t="inlineStr">
        <x:is>
          <x:t xml:space="preserve">РТ-000953</x:t>
        </x:is>
      </x:c>
      <x:c r="F64" s="9" t="inlineStr">
        <x:is>
          <x:t xml:space="preserve">Кабель</x:t>
        </x:is>
      </x:c>
      <x:c r="G64" s="9" t="inlineStr">
        <x:is>
          <x:t xml:space="preserve">Петров Илья</x:t>
        </x:is>
      </x:c>
      <x:c r="H64" s="26" t="n">
        <x:v>0</x:v>
      </x:c>
    </x:row>
    <x:row r="65" ht="28" customHeight="1">
      <x:c r="A65" s="9" t="inlineStr">
        <x:is>
          <x:t xml:space="preserve">КЛ-013</x:t>
        </x:is>
      </x:c>
      <x:c r="B65" s="9" t="inlineStr">
        <x:is>
          <x:t xml:space="preserve">ООО «БазисИнструмент»</x:t>
        </x:is>
      </x:c>
      <x:c r="C65" s="25" t="n">
        <x:v>45825</x:v>
      </x:c>
      <x:c r="D65" s="26" t="n">
        <x:v>186000</x:v>
      </x:c>
      <x:c r="E65" s="9" t="inlineStr">
        <x:is>
          <x:t xml:space="preserve">РТ-000424</x:t>
        </x:is>
      </x:c>
      <x:c r="F65" s="9" t="inlineStr">
        <x:is>
          <x:t xml:space="preserve">Кабель</x:t>
        </x:is>
      </x:c>
      <x:c r="G65" s="9" t="inlineStr">
        <x:is>
          <x:t xml:space="preserve">Иванова Анна</x:t>
        </x:is>
      </x:c>
      <x:c r="H65" s="26" t="n">
        <x:v>0</x:v>
      </x:c>
    </x:row>
    <x:row r="66" ht="28" customHeight="1">
      <x:c r="A66" s="9" t="inlineStr">
        <x:is>
          <x:t xml:space="preserve">КЛ-033</x:t>
        </x:is>
      </x:c>
      <x:c r="B66" s="9" t="inlineStr">
        <x:is>
          <x:t xml:space="preserve">ООО «МультиПоставка»</x:t>
        </x:is>
      </x:c>
      <x:c r="C66" s="25" t="n">
        <x:v>45750</x:v>
      </x:c>
      <x:c r="D66" s="26" t="n">
        <x:v>427000</x:v>
      </x:c>
      <x:c r="E66" s="9" t="inlineStr">
        <x:is>
          <x:t xml:space="preserve">РТ-000834</x:t>
        </x:is>
      </x:c>
      <x:c r="F66" s="9" t="inlineStr">
        <x:is>
          <x:t xml:space="preserve">Кабель</x:t>
        </x:is>
      </x:c>
      <x:c r="G66" s="9" t="inlineStr">
        <x:is>
          <x:t xml:space="preserve">Иванова Анна</x:t>
        </x:is>
      </x:c>
      <x:c r="H66" s="26" t="n">
        <x:v>0</x:v>
      </x:c>
    </x:row>
    <x:row r="67" ht="28" customHeight="1">
      <x:c r="A67" s="9" t="inlineStr">
        <x:is>
          <x:t xml:space="preserve">КЛ-010</x:t>
        </x:is>
      </x:c>
      <x:c r="B67" s="9" t="inlineStr">
        <x:is>
          <x:t xml:space="preserve">ООО «ОрионПром»</x:t>
        </x:is>
      </x:c>
      <x:c r="C67" s="25" t="n">
        <x:v>45240</x:v>
      </x:c>
      <x:c r="D67" s="26" t="n">
        <x:v>149000</x:v>
      </x:c>
      <x:c r="E67" s="9" t="inlineStr">
        <x:is>
          <x:t xml:space="preserve">РТ-000305</x:t>
        </x:is>
      </x:c>
      <x:c r="F67" s="9" t="inlineStr">
        <x:is>
          <x:t xml:space="preserve">Промышленная химия</x:t>
        </x:is>
      </x:c>
      <x:c r="G67" s="9" t="inlineStr">
        <x:is>
          <x:t xml:space="preserve">Петров Илья</x:t>
        </x:is>
      </x:c>
      <x:c r="H67" s="26" t="n">
        <x:v>0</x:v>
      </x:c>
    </x:row>
    <x:row r="68" ht="28" customHeight="1">
      <x:c r="A68" s="9" t="inlineStr">
        <x:is>
          <x:t xml:space="preserve">КЛ-031</x:t>
        </x:is>
      </x:c>
      <x:c r="B68" s="9" t="inlineStr">
        <x:is>
          <x:t xml:space="preserve">ООО «РеверсСнаб»</x:t>
        </x:is>
      </x:c>
      <x:c r="C68" s="25" t="n">
        <x:v>45735</x:v>
      </x:c>
      <x:c r="D68" s="26" t="n">
        <x:v>100000</x:v>
      </x:c>
      <x:c r="E68" s="9" t="inlineStr">
        <x:is>
          <x:t xml:space="preserve">РТ-000715</x:t>
        </x:is>
      </x:c>
      <x:c r="F68" s="9" t="inlineStr">
        <x:is>
          <x:t xml:space="preserve">Подшипники</x:t>
        </x:is>
      </x:c>
      <x:c r="G68" s="9" t="inlineStr">
        <x:is>
          <x:t xml:space="preserve">Соколова Мария</x:t>
        </x:is>
      </x:c>
      <x:c r="H68" s="26" t="n">
        <x:v>0</x:v>
      </x:c>
    </x:row>
    <x:row r="69" ht="28" customHeight="1">
      <x:c r="A69" s="9" t="inlineStr">
        <x:is>
          <x:t xml:space="preserve">КЛ-005</x:t>
        </x:is>
      </x:c>
      <x:c r="B69" s="9" t="inlineStr">
        <x:is>
          <x:t xml:space="preserve">ООО «УралКрепёж»</x:t>
        </x:is>
      </x:c>
      <x:c r="C69" s="25" t="n">
        <x:v>46207</x:v>
      </x:c>
      <x:c r="D69" s="26" t="n">
        <x:v>90000</x:v>
      </x:c>
      <x:c r="E69" s="9" t="inlineStr">
        <x:is>
          <x:t xml:space="preserve">РТ-000186</x:t>
        </x:is>
      </x:c>
      <x:c r="F69" s="9" t="inlineStr">
        <x:is>
          <x:t xml:space="preserve">Промышленная химия</x:t>
        </x:is>
      </x:c>
      <x:c r="G69" s="9" t="inlineStr">
        <x:is>
          <x:t xml:space="preserve">Иванова Анна</x:t>
        </x:is>
      </x:c>
      <x:c r="H69" s="26" t="n">
        <x:v>0</x:v>
      </x:c>
    </x:row>
    <x:row r="70" ht="28" customHeight="1">
      <x:c r="A70" s="9" t="inlineStr">
        <x:is>
          <x:t xml:space="preserve">КЛ-029</x:t>
        </x:is>
      </x:c>
      <x:c r="B70" s="9" t="inlineStr">
        <x:is>
          <x:t xml:space="preserve">ООО «ВозвратКомплект»</x:t>
        </x:is>
      </x:c>
      <x:c r="C70" s="25" t="n">
        <x:v>45202</x:v>
      </x:c>
      <x:c r="D70" s="26" t="n">
        <x:v>0</x:v>
      </x:c>
      <x:c r="E70" s="9" t="inlineStr">
        <x:is>
          <x:t xml:space="preserve">ВЗ-000596</x:t>
        </x:is>
      </x:c>
      <x:c r="F70" s="9" t="inlineStr">
        <x:is>
          <x:t xml:space="preserve">Инструмент</x:t>
        </x:is>
      </x:c>
      <x:c r="G70" s="9" t="inlineStr">
        <x:is>
          <x:t xml:space="preserve">Иванова Анна</x:t>
        </x:is>
      </x:c>
      <x:c r="H70" s="26" t="n">
        <x:v>40000</x:v>
      </x:c>
    </x:row>
    <x:row r="71" ht="28" customHeight="1">
      <x:c r="A71" s="9" t="inlineStr">
        <x:is>
          <x:t xml:space="preserve">КЛ-002</x:t>
        </x:is>
      </x:c>
      <x:c r="B71" s="9" t="inlineStr">
        <x:is>
          <x:t xml:space="preserve">ООО «СеверПодшипник»</x:t>
        </x:is>
      </x:c>
      <x:c r="C71" s="25" t="n">
        <x:v>45513</x:v>
      </x:c>
      <x:c r="D71" s="26" t="n">
        <x:v>53000</x:v>
      </x:c>
      <x:c r="E71" s="9" t="inlineStr">
        <x:is>
          <x:t xml:space="preserve">РТ-000067</x:t>
        </x:is>
      </x:c>
      <x:c r="F71" s="9" t="inlineStr">
        <x:is>
          <x:t xml:space="preserve">Крепёж</x:t>
        </x:is>
      </x:c>
      <x:c r="G71" s="9" t="inlineStr">
        <x:is>
          <x:t xml:space="preserve">Петров Илья</x:t>
        </x:is>
      </x:c>
      <x:c r="H71" s="26" t="n">
        <x:v>0</x:v>
      </x:c>
    </x:row>
    <x:row r="72" ht="28" customHeight="1">
      <x:c r="A72" s="9" t="inlineStr">
        <x:is>
          <x:t xml:space="preserve">КЛ-039</x:t>
        </x:is>
      </x:c>
      <x:c r="B72" s="9" t="inlineStr">
        <x:is>
          <x:t xml:space="preserve">ООО «МикроКрепёж»</x:t>
        </x:is>
      </x:c>
      <x:c r="C72" s="25" t="n">
        <x:v>45695</x:v>
      </x:c>
      <x:c r="D72" s="26" t="n">
        <x:v>3000</x:v>
      </x:c>
      <x:c r="E72" s="9" t="inlineStr">
        <x:is>
          <x:t xml:space="preserve">РТ-001006</x:t>
        </x:is>
      </x:c>
      <x:c r="F72" s="9" t="inlineStr">
        <x:is>
          <x:t xml:space="preserve">Инструмент</x:t>
        </x:is>
      </x:c>
      <x:c r="G72" s="9" t="inlineStr">
        <x:is>
          <x:t xml:space="preserve">Соколова Мария</x:t>
        </x:is>
      </x:c>
      <x:c r="H72" s="26" t="n">
        <x:v>0</x:v>
      </x:c>
    </x:row>
    <x:row r="73" ht="28" customHeight="1">
      <x:c r="A73" s="9" t="inlineStr">
        <x:is>
          <x:t xml:space="preserve">КЛ-016</x:t>
        </x:is>
      </x:c>
      <x:c r="B73" s="9" t="inlineStr">
        <x:is>
          <x:t xml:space="preserve">ООО «ГраньСнаб»</x:t>
        </x:is>
      </x:c>
      <x:c r="C73" s="25" t="n">
        <x:v>45826</x:v>
      </x:c>
      <x:c r="D73" s="26" t="n">
        <x:v>90000</x:v>
      </x:c>
      <x:c r="E73" s="9" t="inlineStr">
        <x:is>
          <x:t xml:space="preserve">РТ-000477</x:t>
        </x:is>
      </x:c>
      <x:c r="F73" s="9" t="inlineStr">
        <x:is>
          <x:t xml:space="preserve">Подшипники</x:t>
        </x:is>
      </x:c>
      <x:c r="G73" s="9" t="inlineStr">
        <x:is>
          <x:t xml:space="preserve">Кузнецов Павел</x:t>
        </x:is>
      </x:c>
      <x:c r="H73" s="26" t="n">
        <x:v>0</x:v>
      </x:c>
    </x:row>
    <x:row r="74" ht="28" customHeight="1">
      <x:c r="A74" s="9" t="inlineStr">
        <x:is>
          <x:t xml:space="preserve">КЛ-035</x:t>
        </x:is>
      </x:c>
      <x:c r="B74" s="9" t="inlineStr">
        <x:is>
          <x:t xml:space="preserve">ООО «НеритмСнаб»</x:t>
        </x:is>
      </x:c>
      <x:c r="C74" s="25" t="n">
        <x:v>45747</x:v>
      </x:c>
      <x:c r="D74" s="26" t="n">
        <x:v>451000</x:v>
      </x:c>
      <x:c r="E74" s="9" t="inlineStr">
        <x:is>
          <x:t xml:space="preserve">РТ-000887</x:t>
        </x:is>
      </x:c>
      <x:c r="F74" s="9" t="inlineStr">
        <x:is>
          <x:t xml:space="preserve">Промышленная химия</x:t>
        </x:is>
      </x:c>
      <x:c r="G74" s="9" t="inlineStr">
        <x:is>
          <x:t xml:space="preserve">Соколова Мария</x:t>
        </x:is>
      </x:c>
      <x:c r="H74" s="26" t="n">
        <x:v>0</x:v>
      </x:c>
    </x:row>
    <x:row r="75" ht="28" customHeight="1">
      <x:c r="A75" s="9" t="inlineStr">
        <x:is>
          <x:t xml:space="preserve">КЛ-011</x:t>
        </x:is>
      </x:c>
      <x:c r="B75" s="9" t="inlineStr">
        <x:is>
          <x:t xml:space="preserve">ООО «СфераКомплект»</x:t>
        </x:is>
      </x:c>
      <x:c r="C75" s="25" t="n">
        <x:v>45825</x:v>
      </x:c>
      <x:c r="D75" s="26" t="n">
        <x:v>162000</x:v>
      </x:c>
      <x:c r="E75" s="9" t="inlineStr">
        <x:is>
          <x:t xml:space="preserve">РТ-000358</x:t>
        </x:is>
      </x:c>
      <x:c r="F75" s="9" t="inlineStr">
        <x:is>
          <x:t xml:space="preserve">Подшипники</x:t>
        </x:is>
      </x:c>
      <x:c r="G75" s="9" t="inlineStr">
        <x:is>
          <x:t xml:space="preserve">Соколова Мария</x:t>
        </x:is>
      </x:c>
      <x:c r="H75" s="26" t="n">
        <x:v>0</x:v>
      </x:c>
    </x:row>
    <x:row r="76" ht="28" customHeight="1">
      <x:c r="A76" s="9" t="inlineStr">
        <x:is>
          <x:t xml:space="preserve">КЛ-032</x:t>
        </x:is>
      </x:c>
      <x:c r="B76" s="9" t="inlineStr">
        <x:is>
          <x:t xml:space="preserve">ООО «ДеньКомплект»</x:t>
        </x:is>
      </x:c>
      <x:c r="C76" s="25" t="n">
        <x:v>45720</x:v>
      </x:c>
      <x:c r="D76" s="26" t="n">
        <x:v>414000</x:v>
      </x:c>
      <x:c r="E76" s="9" t="inlineStr">
        <x:is>
          <x:t xml:space="preserve">РТ-000768</x:t>
        </x:is>
      </x:c>
      <x:c r="F76" s="9" t="inlineStr">
        <x:is>
          <x:t xml:space="preserve">Крепёж</x:t>
        </x:is>
      </x:c>
      <x:c r="G76" s="9" t="inlineStr">
        <x:is>
          <x:t xml:space="preserve">Кузнецов Павел</x:t>
        </x:is>
      </x:c>
      <x:c r="H76" s="26" t="n">
        <x:v>0</x:v>
      </x:c>
    </x:row>
    <x:row r="77" ht="28" customHeight="1">
      <x:c r="A77" s="9" t="inlineStr">
        <x:is>
          <x:t xml:space="preserve">КЛ-007</x:t>
        </x:is>
      </x:c>
      <x:c r="B77" s="9" t="inlineStr">
        <x:is>
          <x:t xml:space="preserve">ООО «ПромКонтур»</x:t>
        </x:is>
      </x:c>
      <x:c r="C77" s="25" t="n">
        <x:v>45755</x:v>
      </x:c>
      <x:c r="D77" s="26" t="n">
        <x:v>114000</x:v>
      </x:c>
      <x:c r="E77" s="9" t="inlineStr">
        <x:is>
          <x:t xml:space="preserve">РТ-000239</x:t>
        </x:is>
      </x:c>
      <x:c r="F77" s="9" t="inlineStr">
        <x:is>
          <x:t xml:space="preserve">Крепёж</x:t>
        </x:is>
      </x:c>
      <x:c r="G77" s="9" t="inlineStr">
        <x:is>
          <x:t xml:space="preserve">Соколова Мария</x:t>
        </x:is>
      </x:c>
      <x:c r="H77" s="26" t="n">
        <x:v>0</x:v>
      </x:c>
    </x:row>
    <x:row r="78" ht="28" customHeight="1">
      <x:c r="A78" s="9" t="inlineStr">
        <x:is>
          <x:t xml:space="preserve">КЛ-030</x:t>
        </x:is>
      </x:c>
      <x:c r="B78" s="9" t="inlineStr">
        <x:is>
          <x:t xml:space="preserve">ООО «КачествоОпт»</x:t>
        </x:is>
      </x:c>
      <x:c r="C78" s="25" t="n">
        <x:v>45360</x:v>
      </x:c>
      <x:c r="D78" s="26" t="n">
        <x:v>100000</x:v>
      </x:c>
      <x:c r="E78" s="9" t="inlineStr">
        <x:is>
          <x:t xml:space="preserve">РТ-000649</x:t>
        </x:is>
      </x:c>
      <x:c r="F78" s="9" t="inlineStr">
        <x:is>
          <x:t xml:space="preserve">Промышленная химия</x:t>
        </x:is>
      </x:c>
      <x:c r="G78" s="9" t="inlineStr">
        <x:is>
          <x:t xml:space="preserve">Петров Илья</x:t>
        </x:is>
      </x:c>
      <x:c r="H78" s="26" t="n">
        <x:v>0</x:v>
      </x:c>
    </x:row>
    <x:row r="79" ht="28" customHeight="1">
      <x:c r="A79" s="9" t="inlineStr">
        <x:is>
          <x:t xml:space="preserve">КЛ-004</x:t>
        </x:is>
      </x:c>
      <x:c r="B79" s="9" t="inlineStr">
        <x:is>
          <x:t xml:space="preserve">ООО «ТехноОпт»</x:t>
        </x:is>
      </x:c>
      <x:c r="C79" s="25" t="n">
        <x:v>45405</x:v>
      </x:c>
      <x:c r="D79" s="26" t="n">
        <x:v>78000</x:v>
      </x:c>
      <x:c r="E79" s="9" t="inlineStr">
        <x:is>
          <x:t xml:space="preserve">РТ-000120</x:t>
        </x:is>
      </x:c>
      <x:c r="F79" s="9" t="inlineStr">
        <x:is>
          <x:t xml:space="preserve">Инструмент</x:t>
        </x:is>
      </x:c>
      <x:c r="G79" s="9" t="inlineStr">
        <x:is>
          <x:t xml:space="preserve">Кузнецов Павел</x:t>
        </x:is>
      </x:c>
      <x:c r="H79" s="26" t="n">
        <x:v>0</x:v>
      </x:c>
    </x:row>
    <x:row r="80" ht="28" customHeight="1">
      <x:c r="A80" s="9" t="inlineStr">
        <x:is>
          <x:t xml:space="preserve">КЛ-023</x:t>
        </x:is>
      </x:c>
      <x:c r="B80" s="9" t="inlineStr">
        <x:is>
          <x:t xml:space="preserve">ООО «СадТехника»</x:t>
        </x:is>
      </x:c>
      <x:c r="C80" s="25" t="n">
        <x:v>45396</x:v>
      </x:c>
      <x:c r="D80" s="26" t="n">
        <x:v>305000</x:v>
      </x:c>
      <x:c r="E80" s="9" t="inlineStr">
        <x:is>
          <x:t xml:space="preserve">РТ-000530</x:t>
        </x:is>
      </x:c>
      <x:c r="F80" s="9" t="inlineStr">
        <x:is>
          <x:t xml:space="preserve">Кабель</x:t>
        </x:is>
      </x:c>
      <x:c r="G80" s="9" t="inlineStr">
        <x:is>
          <x:t xml:space="preserve">Соколова Мария</x:t>
        </x:is>
      </x:c>
      <x:c r="H80" s="26" t="n">
        <x:v>0</x:v>
      </x:c>
    </x:row>
    <x:row r="81" ht="28" customHeight="1">
      <x:c r="A81" s="9" t="inlineStr">
        <x:is>
          <x:t xml:space="preserve">КЛ-001</x:t>
        </x:is>
      </x:c>
      <x:c r="B81" s="9" t="inlineStr">
        <x:is>
          <x:t xml:space="preserve">ООО «АлтайКомплект»</x:t>
        </x:is>
      </x:c>
      <x:c r="C81" s="25" t="n">
        <x:v>45187</x:v>
      </x:c>
      <x:c r="D81" s="26" t="n">
        <x:v>42000</x:v>
      </x:c>
      <x:c r="E81" s="9" t="inlineStr">
        <x:is>
          <x:t xml:space="preserve">РТ-000001</x:t>
        </x:is>
      </x:c>
      <x:c r="F81" s="9" t="inlineStr">
        <x:is>
          <x:t xml:space="preserve">Подшипники</x:t>
        </x:is>
      </x:c>
      <x:c r="G81" s="9" t="inlineStr">
        <x:is>
          <x:t xml:space="preserve">Иванова Анна</x:t>
        </x:is>
      </x:c>
      <x:c r="H81" s="26" t="n">
        <x:v>0</x:v>
      </x:c>
    </x:row>
    <x:row r="82" ht="28" customHeight="1">
      <x:c r="A82" s="9" t="inlineStr">
        <x:is>
          <x:t xml:space="preserve">КЛ-037</x:t>
        </x:is>
      </x:c>
      <x:c r="B82" s="9" t="inlineStr">
        <x:is>
          <x:t xml:space="preserve">ООО «АтлантПром»</x:t>
        </x:is>
      </x:c>
      <x:c r="C82" s="25" t="n">
        <x:v>46071</x:v>
      </x:c>
      <x:c r="D82" s="26" t="n">
        <x:v>2199000</x:v>
      </x:c>
      <x:c r="E82" s="9" t="inlineStr">
        <x:is>
          <x:t xml:space="preserve">РТ-000940</x:t>
        </x:is>
      </x:c>
      <x:c r="F82" s="9" t="inlineStr">
        <x:is>
          <x:t xml:space="preserve">Крепёж</x:t>
        </x:is>
      </x:c>
      <x:c r="G82" s="9" t="inlineStr">
        <x:is>
          <x:t xml:space="preserve">Иванова Анна</x:t>
        </x:is>
      </x:c>
      <x:c r="H82" s="26" t="n">
        <x:v>0</x:v>
      </x:c>
    </x:row>
    <x:row r="83" ht="28" customHeight="1">
      <x:c r="A83" s="9" t="inlineStr">
        <x:is>
          <x:t xml:space="preserve">КЛ-013</x:t>
        </x:is>
      </x:c>
      <x:c r="B83" s="9" t="inlineStr">
        <x:is>
          <x:t xml:space="preserve">ООО «БазисИнструмент»</x:t>
        </x:is>
      </x:c>
      <x:c r="C83" s="25" t="n">
        <x:v>45435</x:v>
      </x:c>
      <x:c r="D83" s="26" t="n">
        <x:v>185000</x:v>
      </x:c>
      <x:c r="E83" s="9" t="inlineStr">
        <x:is>
          <x:t xml:space="preserve">РТ-000411</x:t>
        </x:is>
      </x:c>
      <x:c r="F83" s="9" t="inlineStr">
        <x:is>
          <x:t xml:space="preserve">Кабель</x:t>
        </x:is>
      </x:c>
      <x:c r="G83" s="9" t="inlineStr">
        <x:is>
          <x:t xml:space="preserve">Иванова Анна</x:t>
        </x:is>
      </x:c>
      <x:c r="H83" s="26" t="n">
        <x:v>0</x:v>
      </x:c>
    </x:row>
    <x:row r="84" ht="28" customHeight="1">
      <x:c r="A84" s="9" t="inlineStr">
        <x:is>
          <x:t xml:space="preserve">КЛ-033</x:t>
        </x:is>
      </x:c>
      <x:c r="B84" s="9" t="inlineStr">
        <x:is>
          <x:t xml:space="preserve">ООО «МультиПоставка»</x:t>
        </x:is>
      </x:c>
      <x:c r="C84" s="25" t="n">
        <x:v>45540</x:v>
      </x:c>
      <x:c r="D84" s="26" t="n">
        <x:v>426000</x:v>
      </x:c>
      <x:c r="E84" s="9" t="inlineStr">
        <x:is>
          <x:t xml:space="preserve">РТ-000821</x:t>
        </x:is>
      </x:c>
      <x:c r="F84" s="9" t="inlineStr">
        <x:is>
          <x:t xml:space="preserve">Кабель</x:t>
        </x:is>
      </x:c>
      <x:c r="G84" s="9" t="inlineStr">
        <x:is>
          <x:t xml:space="preserve">Иванова Анна</x:t>
        </x:is>
      </x:c>
      <x:c r="H84" s="26" t="n">
        <x:v>0</x:v>
      </x:c>
    </x:row>
    <x:row r="85" ht="28" customHeight="1">
      <x:c r="A85" s="9" t="inlineStr">
        <x:is>
          <x:t xml:space="preserve">КЛ-009</x:t>
        </x:is>
      </x:c>
      <x:c r="B85" s="9" t="inlineStr">
        <x:is>
          <x:t xml:space="preserve">ООО «МагистральСнаб»</x:t>
        </x:is>
      </x:c>
      <x:c r="C85" s="25" t="n">
        <x:v>45885</x:v>
      </x:c>
      <x:c r="D85" s="26" t="n">
        <x:v>137000</x:v>
      </x:c>
      <x:c r="E85" s="9" t="inlineStr">
        <x:is>
          <x:t xml:space="preserve">РТ-000292</x:t>
        </x:is>
      </x:c>
      <x:c r="F85" s="9" t="inlineStr">
        <x:is>
          <x:t xml:space="preserve">Инструмент</x:t>
        </x:is>
      </x:c>
      <x:c r="G85" s="9" t="inlineStr">
        <x:is>
          <x:t xml:space="preserve">Иванова Анна</x:t>
        </x:is>
      </x:c>
      <x:c r="H85" s="26" t="n">
        <x:v>0</x:v>
      </x:c>
    </x:row>
    <x:row r="86" ht="28" customHeight="1">
      <x:c r="A86" s="9" t="inlineStr">
        <x:is>
          <x:t xml:space="preserve">КЛ-031</x:t>
        </x:is>
      </x:c>
      <x:c r="B86" s="9" t="inlineStr">
        <x:is>
          <x:t xml:space="preserve">ООО «РеверсСнаб»</x:t>
        </x:is>
      </x:c>
      <x:c r="C86" s="25" t="n">
        <x:v>45435</x:v>
      </x:c>
      <x:c r="D86" s="26" t="n">
        <x:v>99000</x:v>
      </x:c>
      <x:c r="E86" s="9" t="inlineStr">
        <x:is>
          <x:t xml:space="preserve">РТ-000702</x:t>
        </x:is>
      </x:c>
      <x:c r="F86" s="9" t="inlineStr">
        <x:is>
          <x:t xml:space="preserve">Подшипники</x:t>
        </x:is>
      </x:c>
      <x:c r="G86" s="9" t="inlineStr">
        <x:is>
          <x:t xml:space="preserve">Соколова Мария</x:t>
        </x:is>
      </x:c>
      <x:c r="H86" s="26" t="n">
        <x:v>0</x:v>
      </x:c>
    </x:row>
    <x:row r="87" ht="28" customHeight="1">
      <x:c r="A87" s="9" t="inlineStr">
        <x:is>
          <x:t xml:space="preserve">КЛ-005</x:t>
        </x:is>
      </x:c>
      <x:c r="B87" s="9" t="inlineStr">
        <x:is>
          <x:t xml:space="preserve">ООО «УралКрепёж»</x:t>
        </x:is>
      </x:c>
      <x:c r="C87" s="25" t="n">
        <x:v>45947</x:v>
      </x:c>
      <x:c r="D87" s="26" t="n">
        <x:v>89000</x:v>
      </x:c>
      <x:c r="E87" s="9" t="inlineStr">
        <x:is>
          <x:t xml:space="preserve">РТ-000173</x:t>
        </x:is>
      </x:c>
      <x:c r="F87" s="9" t="inlineStr">
        <x:is>
          <x:t xml:space="preserve">Промышленная химия</x:t>
        </x:is>
      </x:c>
      <x:c r="G87" s="9" t="inlineStr">
        <x:is>
          <x:t xml:space="preserve">Иванова Анна</x:t>
        </x:is>
      </x:c>
      <x:c r="H87" s="26" t="n">
        <x:v>0</x:v>
      </x:c>
    </x:row>
    <x:row r="88" ht="28" customHeight="1">
      <x:c r="A88" s="9" t="inlineStr">
        <x:is>
          <x:t xml:space="preserve">КЛ-028</x:t>
        </x:is>
      </x:c>
      <x:c r="B88" s="9" t="inlineStr">
        <x:is>
          <x:t xml:space="preserve">ООО «РостСнаб»</x:t>
        </x:is>
      </x:c>
      <x:c r="C88" s="25" t="n">
        <x:v>45420</x:v>
      </x:c>
      <x:c r="D88" s="26" t="n">
        <x:v>365000</x:v>
      </x:c>
      <x:c r="E88" s="9" t="inlineStr">
        <x:is>
          <x:t xml:space="preserve">РТ-000583</x:t>
        </x:is>
      </x:c>
      <x:c r="F88" s="9" t="inlineStr">
        <x:is>
          <x:t xml:space="preserve">Кабель</x:t>
        </x:is>
      </x:c>
      <x:c r="G88" s="9" t="inlineStr">
        <x:is>
          <x:t xml:space="preserve">Кузнецов Павел</x:t>
        </x:is>
      </x:c>
      <x:c r="H88" s="26" t="n">
        <x:v>0</x:v>
      </x:c>
    </x:row>
    <x:row r="89" ht="28" customHeight="1">
      <x:c r="A89" s="9" t="inlineStr">
        <x:is>
          <x:t xml:space="preserve">КЛ-001</x:t>
        </x:is>
      </x:c>
      <x:c r="B89" s="9" t="inlineStr">
        <x:is>
          <x:t xml:space="preserve">ООО «АлтайКомплект»</x:t>
        </x:is>
      </x:c>
      <x:c r="C89" s="25" t="n">
        <x:v>46247</x:v>
      </x:c>
      <x:c r="D89" s="26" t="n">
        <x:v>41000</x:v>
      </x:c>
      <x:c r="E89" s="9" t="inlineStr">
        <x:is>
          <x:t xml:space="preserve">РТ-000054</x:t>
        </x:is>
      </x:c>
      <x:c r="F89" s="9" t="inlineStr">
        <x:is>
          <x:t xml:space="preserve">Подшипники</x:t>
        </x:is>
      </x:c>
      <x:c r="G89" s="9" t="inlineStr">
        <x:is>
          <x:t xml:space="preserve">Иванова Анна</x:t>
        </x:is>
      </x:c>
      <x:c r="H89" s="26" t="n">
        <x:v>0</x:v>
      </x:c>
    </x:row>
    <x:row r="90" ht="28" customHeight="1">
      <x:c r="A90" s="9" t="inlineStr">
        <x:is>
          <x:t xml:space="preserve">КЛ-039</x:t>
        </x:is>
      </x:c>
      <x:c r="B90" s="9" t="inlineStr">
        <x:is>
          <x:t xml:space="preserve">ООО «МикроКрепёж»</x:t>
        </x:is>
      </x:c>
      <x:c r="C90" s="25" t="n">
        <x:v>45435</x:v>
      </x:c>
      <x:c r="D90" s="26" t="n">
        <x:v>2000</x:v>
      </x:c>
      <x:c r="E90" s="9" t="inlineStr">
        <x:is>
          <x:t xml:space="preserve">РТ-000993</x:t>
        </x:is>
      </x:c>
      <x:c r="F90" s="9" t="inlineStr">
        <x:is>
          <x:t xml:space="preserve">Инструмент</x:t>
        </x:is>
      </x:c>
      <x:c r="G90" s="9" t="inlineStr">
        <x:is>
          <x:t xml:space="preserve">Соколова Мария</x:t>
        </x:is>
      </x:c>
      <x:c r="H90" s="26" t="n">
        <x:v>0</x:v>
      </x:c>
    </x:row>
    <x:row r="91" ht="28" customHeight="1">
      <x:c r="A91" s="9" t="inlineStr">
        <x:is>
          <x:t xml:space="preserve">КЛ-014</x:t>
        </x:is>
      </x:c>
      <x:c r="B91" s="9" t="inlineStr">
        <x:is>
          <x:t xml:space="preserve">ООО «РегионТех»</x:t>
        </x:is>
      </x:c>
      <x:c r="C91" s="25" t="n">
        <x:v>46050</x:v>
      </x:c>
      <x:c r="D91" s="26" t="n">
        <x:v>197000</x:v>
      </x:c>
      <x:c r="E91" s="9" t="inlineStr">
        <x:is>
          <x:t xml:space="preserve">РТ-000464</x:t>
        </x:is>
      </x:c>
      <x:c r="F91" s="9" t="inlineStr">
        <x:is>
          <x:t xml:space="preserve">Инструмент</x:t>
        </x:is>
      </x:c>
      <x:c r="G91" s="9" t="inlineStr">
        <x:is>
          <x:t xml:space="preserve">Петров Илья</x:t>
        </x:is>
      </x:c>
      <x:c r="H91" s="26" t="n">
        <x:v>0</x:v>
      </x:c>
    </x:row>
    <x:row r="92" ht="28" customHeight="1">
      <x:c r="A92" s="9" t="inlineStr">
        <x:is>
          <x:t xml:space="preserve">КЛ-034</x:t>
        </x:is>
      </x:c>
      <x:c r="B92" s="9" t="inlineStr">
        <x:is>
          <x:t xml:space="preserve">ООО «ПеременныйРитм»</x:t>
        </x:is>
      </x:c>
      <x:c r="C92" s="25" t="n">
        <x:v>45943</x:v>
      </x:c>
      <x:c r="D92" s="26" t="n">
        <x:v>437000</x:v>
      </x:c>
      <x:c r="E92" s="9" t="inlineStr">
        <x:is>
          <x:t xml:space="preserve">РТ-000874</x:t>
        </x:is>
      </x:c>
      <x:c r="F92" s="9" t="inlineStr">
        <x:is>
          <x:t xml:space="preserve">Инструмент</x:t>
        </x:is>
      </x:c>
      <x:c r="G92" s="9" t="inlineStr">
        <x:is>
          <x:t xml:space="preserve">Петров Илья</x:t>
        </x:is>
      </x:c>
      <x:c r="H92" s="26" t="n">
        <x:v>0</x:v>
      </x:c>
    </x:row>
    <x:row r="93" ht="28" customHeight="1">
      <x:c r="A93" s="9" t="inlineStr">
        <x:is>
          <x:t xml:space="preserve">КЛ-011</x:t>
        </x:is>
      </x:c>
      <x:c r="B93" s="9" t="inlineStr">
        <x:is>
          <x:t xml:space="preserve">ООО «СфераКомплект»</x:t>
        </x:is>
      </x:c>
      <x:c r="C93" s="25" t="n">
        <x:v>45435</x:v>
      </x:c>
      <x:c r="D93" s="26" t="n">
        <x:v>161000</x:v>
      </x:c>
      <x:c r="E93" s="9" t="inlineStr">
        <x:is>
          <x:t xml:space="preserve">РТ-000345</x:t>
        </x:is>
      </x:c>
      <x:c r="F93" s="9" t="inlineStr">
        <x:is>
          <x:t xml:space="preserve">Подшипники</x:t>
        </x:is>
      </x:c>
      <x:c r="G93" s="9" t="inlineStr">
        <x:is>
          <x:t xml:space="preserve">Соколова Мария</x:t>
        </x:is>
      </x:c>
      <x:c r="H93" s="26" t="n">
        <x:v>0</x:v>
      </x:c>
    </x:row>
    <x:row r="94" ht="28" customHeight="1">
      <x:c r="A94" s="9" t="inlineStr">
        <x:is>
          <x:t xml:space="preserve">КЛ-032</x:t>
        </x:is>
      </x:c>
      <x:c r="B94" s="9" t="inlineStr">
        <x:is>
          <x:t xml:space="preserve">ООО «ДеньКомплект»</x:t>
        </x:is>
      </x:c>
      <x:c r="C94" s="25" t="n">
        <x:v>45450</x:v>
      </x:c>
      <x:c r="D94" s="26" t="n">
        <x:v>62100</x:v>
      </x:c>
      <x:c r="E94" s="9" t="inlineStr">
        <x:is>
          <x:t xml:space="preserve">РТ-000755</x:t>
        </x:is>
      </x:c>
      <x:c r="F94" s="9" t="inlineStr">
        <x:is>
          <x:t xml:space="preserve">Крепёж</x:t>
        </x:is>
      </x:c>
      <x:c r="G94" s="9" t="inlineStr">
        <x:is>
          <x:t xml:space="preserve">Кузнецов Павел</x:t>
        </x:is>
      </x:c>
      <x:c r="H94" s="26" t="n">
        <x:v>0</x:v>
      </x:c>
    </x:row>
    <x:row r="95" ht="28" customHeight="1">
      <x:c r="A95" s="9" t="inlineStr">
        <x:is>
          <x:t xml:space="preserve">КЛ-006</x:t>
        </x:is>
      </x:c>
      <x:c r="B95" s="9" t="inlineStr">
        <x:is>
          <x:t xml:space="preserve">ООО «СибирьКабель»</x:t>
        </x:is>
      </x:c>
      <x:c r="C95" s="25" t="n">
        <x:v>46263</x:v>
      </x:c>
      <x:c r="D95" s="26" t="n">
        <x:v>102000</x:v>
      </x:c>
      <x:c r="E95" s="9" t="inlineStr">
        <x:is>
          <x:t xml:space="preserve">РТ-000226</x:t>
        </x:is>
      </x:c>
      <x:c r="F95" s="9" t="inlineStr">
        <x:is>
          <x:t xml:space="preserve">Подшипники</x:t>
        </x:is>
      </x:c>
      <x:c r="G95" s="9" t="inlineStr">
        <x:is>
          <x:t xml:space="preserve">Петров Илья</x:t>
        </x:is>
      </x:c>
      <x:c r="H95" s="26" t="n">
        <x:v>0</x:v>
      </x:c>
    </x:row>
    <x:row r="96" ht="28" customHeight="1">
      <x:c r="A96" s="9" t="inlineStr">
        <x:is>
          <x:t xml:space="preserve">КЛ-029</x:t>
        </x:is>
      </x:c>
      <x:c r="B96" s="9" t="inlineStr">
        <x:is>
          <x:t xml:space="preserve">ООО «ВозвратКомплект»</x:t>
        </x:is>
      </x:c>
      <x:c r="C96" s="25" t="n">
        <x:v>46102</x:v>
      </x:c>
      <x:c r="D96" s="26" t="n">
        <x:v>0</x:v>
      </x:c>
      <x:c r="E96" s="9" t="inlineStr">
        <x:is>
          <x:t xml:space="preserve">ВЗ-000636</x:t>
        </x:is>
      </x:c>
      <x:c r="F96" s="9" t="inlineStr">
        <x:is>
          <x:t xml:space="preserve">Инструмент</x:t>
        </x:is>
      </x:c>
      <x:c r="G96" s="9" t="inlineStr">
        <x:is>
          <x:t xml:space="preserve">Иванова Анна</x:t>
        </x:is>
      </x:c>
      <x:c r="H96" s="26" t="n">
        <x:v>40000</x:v>
      </x:c>
    </x:row>
    <x:row r="97" ht="28" customHeight="1">
      <x:c r="A97" s="9" t="inlineStr">
        <x:is>
          <x:t xml:space="preserve">КЛ-003</x:t>
        </x:is>
      </x:c>
      <x:c r="B97" s="9" t="inlineStr">
        <x:is>
          <x:t xml:space="preserve">ООО «ВекторСнаб»</x:t>
        </x:is>
      </x:c>
      <x:c r="C97" s="25" t="n">
        <x:v>45845</x:v>
      </x:c>
      <x:c r="D97" s="26" t="n">
        <x:v>65000</x:v>
      </x:c>
      <x:c r="E97" s="9" t="inlineStr">
        <x:is>
          <x:t xml:space="preserve">РТ-000107</x:t>
        </x:is>
      </x:c>
      <x:c r="F97" s="9" t="inlineStr">
        <x:is>
          <x:t xml:space="preserve">Кабель</x:t>
        </x:is>
      </x:c>
      <x:c r="G97" s="9" t="inlineStr">
        <x:is>
          <x:t xml:space="preserve">Соколова Мария</x:t>
        </x:is>
      </x:c>
      <x:c r="H97" s="26" t="n">
        <x:v>0</x:v>
      </x:c>
    </x:row>
    <x:row r="98" ht="28" customHeight="1">
      <x:c r="A98" s="9" t="inlineStr">
        <x:is>
          <x:t xml:space="preserve">КЛ-002</x:t>
        </x:is>
      </x:c>
      <x:c r="B98" s="9" t="inlineStr">
        <x:is>
          <x:t xml:space="preserve">ООО «СеверПодшипник»</x:t>
        </x:is>
      </x:c>
      <x:c r="C98" s="25" t="n">
        <x:v>45183</x:v>
      </x:c>
      <x:c r="D98" s="26" t="n">
        <x:v>54000</x:v>
      </x:c>
      <x:c r="E98" s="9" t="inlineStr">
        <x:is>
          <x:t xml:space="preserve">РТ-000056</x:t>
        </x:is>
      </x:c>
      <x:c r="F98" s="9" t="inlineStr">
        <x:is>
          <x:t xml:space="preserve">Крепёж</x:t>
        </x:is>
      </x:c>
      <x:c r="G98" s="9" t="inlineStr">
        <x:is>
          <x:t xml:space="preserve">Петров Илья</x:t>
        </x:is>
      </x:c>
      <x:c r="H98" s="26" t="n">
        <x:v>0</x:v>
      </x:c>
    </x:row>
    <x:row r="99" ht="28" customHeight="1">
      <x:c r="A99" s="9" t="inlineStr">
        <x:is>
          <x:t xml:space="preserve">КЛ-022</x:t>
        </x:is>
      </x:c>
      <x:c r="B99" s="9" t="inlineStr">
        <x:is>
          <x:t xml:space="preserve">ООО «ПолеСнаб»</x:t>
        </x:is>
      </x:c>
      <x:c r="C99" s="25" t="n">
        <x:v>45436</x:v>
      </x:c>
      <x:c r="D99" s="26" t="n">
        <x:v>295000</x:v>
      </x:c>
      <x:c r="E99" s="9" t="inlineStr">
        <x:is>
          <x:t xml:space="preserve">РТ-000517</x:t>
        </x:is>
      </x:c>
      <x:c r="F99" s="9" t="inlineStr">
        <x:is>
          <x:t xml:space="preserve">Крепёж</x:t>
        </x:is>
      </x:c>
      <x:c r="G99" s="9" t="inlineStr">
        <x:is>
          <x:t xml:space="preserve">Петров Илья</x:t>
        </x:is>
      </x:c>
      <x:c r="H99" s="26" t="n">
        <x:v>0</x:v>
      </x:c>
    </x:row>
    <x:row r="100" ht="28" customHeight="1">
      <x:c r="A100" s="9" t="inlineStr">
        <x:is>
          <x:t xml:space="preserve">КЛ-037</x:t>
        </x:is>
      </x:c>
      <x:c r="B100" s="9" t="inlineStr">
        <x:is>
          <x:t xml:space="preserve">ООО «АтлантПром»</x:t>
        </x:is>
      </x:c>
      <x:c r="C100" s="25" t="n">
        <x:v>45681</x:v>
      </x:c>
      <x:c r="D100" s="26" t="n">
        <x:v>2201000</x:v>
      </x:c>
      <x:c r="E100" s="9" t="inlineStr">
        <x:is>
          <x:t xml:space="preserve">РТ-000927</x:t>
        </x:is>
      </x:c>
      <x:c r="F100" s="9" t="inlineStr">
        <x:is>
          <x:t xml:space="preserve">Крепёж</x:t>
        </x:is>
      </x:c>
      <x:c r="G100" s="9" t="inlineStr">
        <x:is>
          <x:t xml:space="preserve">Иванова Анна</x:t>
        </x:is>
      </x:c>
      <x:c r="H100" s="26" t="n">
        <x:v>0</x:v>
      </x:c>
    </x:row>
    <x:row r="101" ht="28" customHeight="1">
      <x:c r="A101" s="9" t="inlineStr">
        <x:is>
          <x:t xml:space="preserve">КЛ-012</x:t>
        </x:is>
      </x:c>
      <x:c r="B101" s="9" t="inlineStr">
        <x:is>
          <x:t xml:space="preserve">ООО «ОптМеханика»</x:t>
        </x:is>
      </x:c>
      <x:c r="C101" s="25" t="n">
        <x:v>46020</x:v>
      </x:c>
      <x:c r="D101" s="26" t="n">
        <x:v>175000</x:v>
      </x:c>
      <x:c r="E101" s="9" t="inlineStr">
        <x:is>
          <x:t xml:space="preserve">РТ-000398</x:t>
        </x:is>
      </x:c>
      <x:c r="F101" s="9" t="inlineStr">
        <x:is>
          <x:t xml:space="preserve">Крепёж</x:t>
        </x:is>
      </x:c>
      <x:c r="G101" s="9" t="inlineStr">
        <x:is>
          <x:t xml:space="preserve">Кузнецов Павел</x:t>
        </x:is>
      </x:c>
      <x:c r="H101" s="26" t="n">
        <x:v>0</x:v>
      </x:c>
    </x:row>
    <x:row r="102" ht="28" customHeight="1">
      <x:c r="A102" s="9" t="inlineStr">
        <x:is>
          <x:t xml:space="preserve">КЛ-033</x:t>
        </x:is>
      </x:c>
      <x:c r="B102" s="9" t="inlineStr">
        <x:is>
          <x:t xml:space="preserve">ООО «МультиПоставка»</x:t>
        </x:is>
      </x:c>
      <x:c r="C102" s="25" t="n">
        <x:v>45270</x:v>
      </x:c>
      <x:c r="D102" s="26" t="n">
        <x:v>63900</x:v>
      </x:c>
      <x:c r="E102" s="9" t="inlineStr">
        <x:is>
          <x:t xml:space="preserve">РТ-000808</x:t>
        </x:is>
      </x:c>
      <x:c r="F102" s="9" t="inlineStr">
        <x:is>
          <x:t xml:space="preserve">Кабель</x:t>
        </x:is>
      </x:c>
      <x:c r="G102" s="9" t="inlineStr">
        <x:is>
          <x:t xml:space="preserve">Иванова Анна</x:t>
        </x:is>
      </x:c>
      <x:c r="H102" s="26" t="n">
        <x:v>0</x:v>
      </x:c>
    </x:row>
    <x:row r="103" ht="28" customHeight="1">
      <x:c r="A103" s="9" t="inlineStr">
        <x:is>
          <x:t xml:space="preserve">КЛ-009</x:t>
        </x:is>
      </x:c>
      <x:c r="B103" s="9" t="inlineStr">
        <x:is>
          <x:t xml:space="preserve">ООО «МагистральСнаб»</x:t>
        </x:is>
      </x:c>
      <x:c r="C103" s="25" t="n">
        <x:v>45495</x:v>
      </x:c>
      <x:c r="D103" s="26" t="n">
        <x:v>139000</x:v>
      </x:c>
      <x:c r="E103" s="9" t="inlineStr">
        <x:is>
          <x:t xml:space="preserve">РТ-000279</x:t>
        </x:is>
      </x:c>
      <x:c r="F103" s="9" t="inlineStr">
        <x:is>
          <x:t xml:space="preserve">Инструмент</x:t>
        </x:is>
      </x:c>
      <x:c r="G103" s="9" t="inlineStr">
        <x:is>
          <x:t xml:space="preserve">Иванова Анна</x:t>
        </x:is>
      </x:c>
      <x:c r="H103" s="26" t="n">
        <x:v>0</x:v>
      </x:c>
    </x:row>
    <x:row r="104" ht="28" customHeight="1">
      <x:c r="A104" s="9" t="inlineStr">
        <x:is>
          <x:t xml:space="preserve">КЛ-030</x:t>
        </x:is>
      </x:c>
      <x:c r="B104" s="9" t="inlineStr">
        <x:is>
          <x:t xml:space="preserve">ООО «КачествоОпт»</x:t>
        </x:is>
      </x:c>
      <x:c r="C104" s="25" t="n">
        <x:v>46260</x:v>
      </x:c>
      <x:c r="D104" s="26" t="n">
        <x:v>100000</x:v>
      </x:c>
      <x:c r="E104" s="9" t="inlineStr">
        <x:is>
          <x:t xml:space="preserve">РТ-000689</x:t>
        </x:is>
      </x:c>
      <x:c r="F104" s="9" t="inlineStr">
        <x:is>
          <x:t xml:space="preserve">Промышленная химия</x:t>
        </x:is>
      </x:c>
      <x:c r="G104" s="9" t="inlineStr">
        <x:is>
          <x:t xml:space="preserve">Петров Илья</x:t>
        </x:is>
      </x:c>
      <x:c r="H104" s="26" t="n">
        <x:v>0</x:v>
      </x:c>
    </x:row>
    <x:row r="105" ht="28" customHeight="1">
      <x:c r="A105" s="9" t="inlineStr">
        <x:is>
          <x:t xml:space="preserve">КЛ-005</x:t>
        </x:is>
      </x:c>
      <x:c r="B105" s="9" t="inlineStr">
        <x:is>
          <x:t xml:space="preserve">ООО «УралКрепёж»</x:t>
        </x:is>
      </x:c>
      <x:c r="C105" s="25" t="n">
        <x:v>45687</x:v>
      </x:c>
      <x:c r="D105" s="26" t="n">
        <x:v>91000</x:v>
      </x:c>
      <x:c r="E105" s="9" t="inlineStr">
        <x:is>
          <x:t xml:space="preserve">РТ-000160</x:t>
        </x:is>
      </x:c>
      <x:c r="F105" s="9" t="inlineStr">
        <x:is>
          <x:t xml:space="preserve">Промышленная химия</x:t>
        </x:is>
      </x:c>
      <x:c r="G105" s="9" t="inlineStr">
        <x:is>
          <x:t xml:space="preserve">Иванова Анна</x:t>
        </x:is>
      </x:c>
      <x:c r="H105" s="26" t="n">
        <x:v>0</x:v>
      </x:c>
    </x:row>
    <x:row r="106" ht="28" customHeight="1">
      <x:c r="A106" s="9" t="inlineStr">
        <x:is>
          <x:t xml:space="preserve">КЛ-027</x:t>
        </x:is>
      </x:c>
      <x:c r="B106" s="9" t="inlineStr">
        <x:is>
          <x:t xml:space="preserve">ООО «ТемпПром»</x:t>
        </x:is>
      </x:c>
      <x:c r="C106" s="25" t="n">
        <x:v>45510</x:v>
      </x:c>
      <x:c r="D106" s="26" t="n">
        <x:v>354000</x:v>
      </x:c>
      <x:c r="E106" s="9" t="inlineStr">
        <x:is>
          <x:t xml:space="preserve">РТ-000570</x:t>
        </x:is>
      </x:c>
      <x:c r="F106" s="9" t="inlineStr">
        <x:is>
          <x:t xml:space="preserve">Крепёж</x:t>
        </x:is>
      </x:c>
      <x:c r="G106" s="9" t="inlineStr">
        <x:is>
          <x:t xml:space="preserve">Соколова Мария</x:t>
        </x:is>
      </x:c>
      <x:c r="H106" s="26" t="n">
        <x:v>0</x:v>
      </x:c>
    </x:row>
    <x:row r="107" ht="28" customHeight="1">
      <x:c r="A107" s="9" t="inlineStr">
        <x:is>
          <x:t xml:space="preserve">КЛ-001</x:t>
        </x:is>
      </x:c>
      <x:c r="B107" s="9" t="inlineStr">
        <x:is>
          <x:t xml:space="preserve">ООО «АлтайКомплект»</x:t>
        </x:is>
      </x:c>
      <x:c r="C107" s="25" t="n">
        <x:v>45987</x:v>
      </x:c>
      <x:c r="D107" s="26" t="n">
        <x:v>43000</x:v>
      </x:c>
      <x:c r="E107" s="9" t="inlineStr">
        <x:is>
          <x:t xml:space="preserve">РТ-000041</x:t>
        </x:is>
      </x:c>
      <x:c r="F107" s="9" t="inlineStr">
        <x:is>
          <x:t xml:space="preserve">Подшипники</x:t>
        </x:is>
      </x:c>
      <x:c r="G107" s="9" t="inlineStr">
        <x:is>
          <x:t xml:space="preserve">Иванова Анна</x:t>
        </x:is>
      </x:c>
      <x:c r="H107" s="26" t="n">
        <x:v>0</x:v>
      </x:c>
    </x:row>
    <x:row r="108" ht="28" customHeight="1">
      <x:c r="A108" s="9" t="inlineStr">
        <x:is>
          <x:t xml:space="preserve">КЛ-038</x:t>
        </x:is>
      </x:c>
      <x:c r="B108" s="9" t="inlineStr">
        <x:is>
          <x:t xml:space="preserve">ООО «ФлагманСнаб»</x:t>
        </x:is>
      </x:c>
      <x:c r="C108" s="25" t="n">
        <x:v>46218</x:v>
      </x:c>
      <x:c r="D108" s="26" t="n">
        <x:v>1801000</x:v>
      </x:c>
      <x:c r="E108" s="9" t="inlineStr">
        <x:is>
          <x:t xml:space="preserve">РТ-000980</x:t>
        </x:is>
      </x:c>
      <x:c r="F108" s="9" t="inlineStr">
        <x:is>
          <x:t xml:space="preserve">Кабель</x:t>
        </x:is>
      </x:c>
      <x:c r="G108" s="9" t="inlineStr">
        <x:is>
          <x:t xml:space="preserve">Петров Илья</x:t>
        </x:is>
      </x:c>
      <x:c r="H108" s="26" t="n">
        <x:v>0</x:v>
      </x:c>
    </x:row>
    <x:row r="109" ht="28" customHeight="1">
      <x:c r="A109" s="9" t="inlineStr">
        <x:is>
          <x:t xml:space="preserve">КЛ-014</x:t>
        </x:is>
      </x:c>
      <x:c r="B109" s="9" t="inlineStr">
        <x:is>
          <x:t xml:space="preserve">ООО «РегионТех»</x:t>
        </x:is>
      </x:c>
      <x:c r="C109" s="25" t="n">
        <x:v>45660</x:v>
      </x:c>
      <x:c r="D109" s="26" t="n">
        <x:v>199000</x:v>
      </x:c>
      <x:c r="E109" s="9" t="inlineStr">
        <x:is>
          <x:t xml:space="preserve">РТ-000451</x:t>
        </x:is>
      </x:c>
      <x:c r="F109" s="9" t="inlineStr">
        <x:is>
          <x:t xml:space="preserve">Инструмент</x:t>
        </x:is>
      </x:c>
      <x:c r="G109" s="9" t="inlineStr">
        <x:is>
          <x:t xml:space="preserve">Петров Илья</x:t>
        </x:is>
      </x:c>
      <x:c r="H109" s="26" t="n">
        <x:v>0</x:v>
      </x:c>
    </x:row>
    <x:row r="110" ht="28" customHeight="1">
      <x:c r="A110" s="9" t="inlineStr">
        <x:is>
          <x:t xml:space="preserve">КЛ-034</x:t>
        </x:is>
      </x:c>
      <x:c r="B110" s="9" t="inlineStr">
        <x:is>
          <x:t xml:space="preserve">ООО «ПеременныйРитм»</x:t>
        </x:is>
      </x:c>
      <x:c r="C110" s="25" t="n">
        <x:v>45280</x:v>
      </x:c>
      <x:c r="D110" s="26" t="n">
        <x:v>439000</x:v>
      </x:c>
      <x:c r="E110" s="9" t="inlineStr">
        <x:is>
          <x:t xml:space="preserve">РТ-000861</x:t>
        </x:is>
      </x:c>
      <x:c r="F110" s="9" t="inlineStr">
        <x:is>
          <x:t xml:space="preserve">Инструмент</x:t>
        </x:is>
      </x:c>
      <x:c r="G110" s="9" t="inlineStr">
        <x:is>
          <x:t xml:space="preserve">Петров Илья</x:t>
        </x:is>
      </x:c>
      <x:c r="H110" s="26" t="n">
        <x:v>0</x:v>
      </x:c>
    </x:row>
    <x:row r="111" ht="28" customHeight="1">
      <x:c r="A111" s="9" t="inlineStr">
        <x:is>
          <x:t xml:space="preserve">КЛ-010</x:t>
        </x:is>
      </x:c>
      <x:c r="B111" s="9" t="inlineStr">
        <x:is>
          <x:t xml:space="preserve">ООО «ОрионПром»</x:t>
        </x:is>
      </x:c>
      <x:c r="C111" s="25" t="n">
        <x:v>46050</x:v>
      </x:c>
      <x:c r="D111" s="26" t="n">
        <x:v>149000</x:v>
      </x:c>
      <x:c r="E111" s="9" t="inlineStr">
        <x:is>
          <x:t xml:space="preserve">РТ-000332</x:t>
        </x:is>
      </x:c>
      <x:c r="F111" s="9" t="inlineStr">
        <x:is>
          <x:t xml:space="preserve">Промышленная химия</x:t>
        </x:is>
      </x:c>
      <x:c r="G111" s="9" t="inlineStr">
        <x:is>
          <x:t xml:space="preserve">Петров Илья</x:t>
        </x:is>
      </x:c>
      <x:c r="H111" s="26" t="n">
        <x:v>0</x:v>
      </x:c>
    </x:row>
    <x:row r="112" ht="28" customHeight="1">
      <x:c r="A112" s="9" t="inlineStr">
        <x:is>
          <x:t xml:space="preserve">КЛ-032</x:t>
        </x:is>
      </x:c>
      <x:c r="B112" s="9" t="inlineStr">
        <x:is>
          <x:t xml:space="preserve">ООО «ДеньКомплект»</x:t>
        </x:is>
      </x:c>
      <x:c r="C112" s="25" t="n">
        <x:v>45240</x:v>
      </x:c>
      <x:c r="D112" s="26" t="n">
        <x:v>413000</x:v>
      </x:c>
      <x:c r="E112" s="9" t="inlineStr">
        <x:is>
          <x:t xml:space="preserve">РТ-000742</x:t>
        </x:is>
      </x:c>
      <x:c r="F112" s="9" t="inlineStr">
        <x:is>
          <x:t xml:space="preserve">Крепёж</x:t>
        </x:is>
      </x:c>
      <x:c r="G112" s="9" t="inlineStr">
        <x:is>
          <x:t xml:space="preserve">Кузнецов Павел</x:t>
        </x:is>
      </x:c>
      <x:c r="H112" s="26" t="n">
        <x:v>0</x:v>
      </x:c>
    </x:row>
    <x:row r="113" ht="28" customHeight="1">
      <x:c r="A113" s="9" t="inlineStr">
        <x:is>
          <x:t xml:space="preserve">КЛ-006</x:t>
        </x:is>
      </x:c>
      <x:c r="B113" s="9" t="inlineStr">
        <x:is>
          <x:t xml:space="preserve">ООО «СибирьКабель»</x:t>
        </x:is>
      </x:c>
      <x:c r="C113" s="25" t="n">
        <x:v>45873</x:v>
      </x:c>
      <x:c r="D113" s="26" t="n">
        <x:v>101000</x:v>
      </x:c>
      <x:c r="E113" s="9" t="inlineStr">
        <x:is>
          <x:t xml:space="preserve">РТ-000213</x:t>
        </x:is>
      </x:c>
      <x:c r="F113" s="9" t="inlineStr">
        <x:is>
          <x:t xml:space="preserve">Подшипники</x:t>
        </x:is>
      </x:c>
      <x:c r="G113" s="9" t="inlineStr">
        <x:is>
          <x:t xml:space="preserve">Петров Илья</x:t>
        </x:is>
      </x:c>
      <x:c r="H113" s="26" t="n">
        <x:v>0</x:v>
      </x:c>
    </x:row>
    <x:row r="114" ht="28" customHeight="1">
      <x:c r="A114" s="9" t="inlineStr">
        <x:is>
          <x:t xml:space="preserve">КЛ-029</x:t>
        </x:is>
      </x:c>
      <x:c r="B114" s="9" t="inlineStr">
        <x:is>
          <x:t xml:space="preserve">ООО «ВозвратКомплект»</x:t>
        </x:is>
      </x:c>
      <x:c r="C114" s="25" t="n">
        <x:v>45825</x:v>
      </x:c>
      <x:c r="D114" s="26" t="n">
        <x:v>100000</x:v>
      </x:c>
      <x:c r="E114" s="9" t="inlineStr">
        <x:is>
          <x:t xml:space="preserve">РТ-000623</x:t>
        </x:is>
      </x:c>
      <x:c r="F114" s="9" t="inlineStr">
        <x:is>
          <x:t xml:space="preserve">Инструмент</x:t>
        </x:is>
      </x:c>
      <x:c r="G114" s="9" t="inlineStr">
        <x:is>
          <x:t xml:space="preserve">Иванова Анна</x:t>
        </x:is>
      </x:c>
      <x:c r="H114" s="26" t="n">
        <x:v>0</x:v>
      </x:c>
    </x:row>
    <x:row r="115" ht="28" customHeight="1">
      <x:c r="A115" s="9" t="inlineStr">
        <x:is>
          <x:t xml:space="preserve">КЛ-003</x:t>
        </x:is>
      </x:c>
      <x:c r="B115" s="9" t="inlineStr">
        <x:is>
          <x:t xml:space="preserve">ООО «ВекторСнаб»</x:t>
        </x:is>
      </x:c>
      <x:c r="C115" s="25" t="n">
        <x:v>45260</x:v>
      </x:c>
      <x:c r="D115" s="26" t="n">
        <x:v>67000</x:v>
      </x:c>
      <x:c r="E115" s="9" t="inlineStr">
        <x:is>
          <x:t xml:space="preserve">РТ-000094</x:t>
        </x:is>
      </x:c>
      <x:c r="F115" s="9" t="inlineStr">
        <x:is>
          <x:t xml:space="preserve">Кабель</x:t>
        </x:is>
      </x:c>
      <x:c r="G115" s="9" t="inlineStr">
        <x:is>
          <x:t xml:space="preserve">Соколова Мария</x:t>
        </x:is>
      </x:c>
      <x:c r="H115" s="26" t="n">
        <x:v>0</x:v>
      </x:c>
    </x:row>
    <x:row r="116" ht="28" customHeight="1">
      <x:c r="A116" s="9" t="inlineStr">
        <x:is>
          <x:t xml:space="preserve">КЛ-040</x:t>
        </x:is>
      </x:c>
      <x:c r="B116" s="9" t="inlineStr">
        <x:is>
          <x:t xml:space="preserve">ООО «МалыйРесурс»</x:t>
        </x:is>
      </x:c>
      <x:c r="C116" s="25" t="n">
        <x:v>45535</x:v>
      </x:c>
      <x:c r="D116" s="26" t="n">
        <x:v>2000</x:v>
      </x:c>
      <x:c r="E116" s="9" t="inlineStr">
        <x:is>
          <x:t xml:space="preserve">РТ-001033</x:t>
        </x:is>
      </x:c>
      <x:c r="F116" s="9" t="inlineStr">
        <x:is>
          <x:t xml:space="preserve">Промышленная химия</x:t>
        </x:is>
      </x:c>
      <x:c r="G116" s="9" t="inlineStr">
        <x:is>
          <x:t xml:space="preserve">Кузнецов Павел</x:t>
        </x:is>
      </x:c>
      <x:c r="H116" s="26" t="n">
        <x:v>0</x:v>
      </x:c>
    </x:row>
    <x:row r="117" ht="28" customHeight="1">
      <x:c r="A117" s="9" t="inlineStr">
        <x:is>
          <x:t xml:space="preserve">КЛ-021</x:t>
        </x:is>
      </x:c>
      <x:c r="B117" s="9" t="inlineStr">
        <x:is>
          <x:t xml:space="preserve">ООО «АгроСезон»</x:t>
        </x:is>
      </x:c>
      <x:c r="C117" s="25" t="n">
        <x:v>45741</x:v>
      </x:c>
      <x:c r="D117" s="26" t="n">
        <x:v>282000</x:v>
      </x:c>
      <x:c r="E117" s="9" t="inlineStr">
        <x:is>
          <x:t xml:space="preserve">РТ-000504</x:t>
        </x:is>
      </x:c>
      <x:c r="F117" s="9" t="inlineStr">
        <x:is>
          <x:t xml:space="preserve">Подшипники</x:t>
        </x:is>
      </x:c>
      <x:c r="G117" s="9" t="inlineStr">
        <x:is>
          <x:t xml:space="preserve">Иванова Анна</x:t>
        </x:is>
      </x:c>
      <x:c r="H117" s="26" t="n">
        <x:v>0</x:v>
      </x:c>
    </x:row>
    <x:row r="118" ht="28" customHeight="1">
      <x:c r="A118" s="9" t="inlineStr">
        <x:is>
          <x:t xml:space="preserve">КЛ-037</x:t>
        </x:is>
      </x:c>
      <x:c r="B118" s="9" t="inlineStr">
        <x:is>
          <x:t xml:space="preserve">ООО «АтлантПром»</x:t>
        </x:is>
      </x:c>
      <x:c r="C118" s="25" t="n">
        <x:v>45291</x:v>
      </x:c>
      <x:c r="D118" s="26" t="n">
        <x:v>2200000</x:v>
      </x:c>
      <x:c r="E118" s="9" t="inlineStr">
        <x:is>
          <x:t xml:space="preserve">РТ-000914</x:t>
        </x:is>
      </x:c>
      <x:c r="F118" s="9" t="inlineStr">
        <x:is>
          <x:t xml:space="preserve">Крепёж</x:t>
        </x:is>
      </x:c>
      <x:c r="G118" s="9" t="inlineStr">
        <x:is>
          <x:t xml:space="preserve">Иванова Анна</x:t>
        </x:is>
      </x:c>
      <x:c r="H118" s="26" t="n">
        <x:v>0</x:v>
      </x:c>
    </x:row>
    <x:row r="119" ht="28" customHeight="1">
      <x:c r="A119" s="9" t="inlineStr">
        <x:is>
          <x:t xml:space="preserve">КЛ-012</x:t>
        </x:is>
      </x:c>
      <x:c r="B119" s="9" t="inlineStr">
        <x:is>
          <x:t xml:space="preserve">ООО «ОптМеханика»</x:t>
        </x:is>
      </x:c>
      <x:c r="C119" s="25" t="n">
        <x:v>45630</x:v>
      </x:c>
      <x:c r="D119" s="26" t="n">
        <x:v>174000</x:v>
      </x:c>
      <x:c r="E119" s="9" t="inlineStr">
        <x:is>
          <x:t xml:space="preserve">РТ-000385</x:t>
        </x:is>
      </x:c>
      <x:c r="F119" s="9" t="inlineStr">
        <x:is>
          <x:t xml:space="preserve">Крепёж</x:t>
        </x:is>
      </x:c>
      <x:c r="G119" s="9" t="inlineStr">
        <x:is>
          <x:t xml:space="preserve">Кузнецов Павел</x:t>
        </x:is>
      </x:c>
      <x:c r="H119" s="26" t="n">
        <x:v>0</x:v>
      </x:c>
    </x:row>
    <x:row r="120" ht="28" customHeight="1">
      <x:c r="A120" s="9" t="inlineStr">
        <x:is>
          <x:t xml:space="preserve">КЛ-032</x:t>
        </x:is>
      </x:c>
      <x:c r="B120" s="9" t="inlineStr">
        <x:is>
          <x:t xml:space="preserve">ООО «ДеньКомплект»</x:t>
        </x:is>
      </x:c>
      <x:c r="C120" s="25" t="n">
        <x:v>46170</x:v>
      </x:c>
      <x:c r="D120" s="26" t="n">
        <x:v>62100</x:v>
      </x:c>
      <x:c r="E120" s="9" t="inlineStr">
        <x:is>
          <x:t xml:space="preserve">РТ-000795</x:t>
        </x:is>
      </x:c>
      <x:c r="F120" s="9" t="inlineStr">
        <x:is>
          <x:t xml:space="preserve">Крепёж</x:t>
        </x:is>
      </x:c>
      <x:c r="G120" s="9" t="inlineStr">
        <x:is>
          <x:t xml:space="preserve">Кузнецов Павел</x:t>
        </x:is>
      </x:c>
      <x:c r="H120" s="26" t="n">
        <x:v>0</x:v>
      </x:c>
    </x:row>
    <x:row r="121" ht="28" customHeight="1">
      <x:c r="A121" s="9" t="inlineStr">
        <x:is>
          <x:t xml:space="preserve">КЛ-008</x:t>
        </x:is>
      </x:c>
      <x:c r="B121" s="9" t="inlineStr">
        <x:is>
          <x:t xml:space="preserve">ООО «РесурсПоставка»</x:t>
        </x:is>
      </x:c>
      <x:c r="C121" s="25" t="n">
        <x:v>46125</x:v>
      </x:c>
      <x:c r="D121" s="26" t="n">
        <x:v>126000</x:v>
      </x:c>
      <x:c r="E121" s="9" t="inlineStr">
        <x:is>
          <x:t xml:space="preserve">РТ-000266</x:t>
        </x:is>
      </x:c>
      <x:c r="F121" s="9" t="inlineStr">
        <x:is>
          <x:t xml:space="preserve">Кабель</x:t>
        </x:is>
      </x:c>
      <x:c r="G121" s="9" t="inlineStr">
        <x:is>
          <x:t xml:space="preserve">Кузнецов Павел</x:t>
        </x:is>
      </x:c>
      <x:c r="H121" s="26" t="n">
        <x:v>0</x:v>
      </x:c>
    </x:row>
    <x:row r="122" ht="28" customHeight="1">
      <x:c r="A122" s="9" t="inlineStr">
        <x:is>
          <x:t xml:space="preserve">КЛ-030</x:t>
        </x:is>
      </x:c>
      <x:c r="B122" s="9" t="inlineStr">
        <x:is>
          <x:t xml:space="preserve">ООО «КачествоОпт»</x:t>
        </x:is>
      </x:c>
      <x:c r="C122" s="25" t="n">
        <x:v>45960</x:v>
      </x:c>
      <x:c r="D122" s="26" t="n">
        <x:v>99000</x:v>
      </x:c>
      <x:c r="E122" s="9" t="inlineStr">
        <x:is>
          <x:t xml:space="preserve">РТ-000676</x:t>
        </x:is>
      </x:c>
      <x:c r="F122" s="9" t="inlineStr">
        <x:is>
          <x:t xml:space="preserve">Промышленная химия</x:t>
        </x:is>
      </x:c>
      <x:c r="G122" s="9" t="inlineStr">
        <x:is>
          <x:t xml:space="preserve">Петров Илья</x:t>
        </x:is>
      </x:c>
      <x:c r="H122" s="26" t="n">
        <x:v>0</x:v>
      </x:c>
    </x:row>
    <x:row r="123" ht="28" customHeight="1">
      <x:c r="A123" s="9" t="inlineStr">
        <x:is>
          <x:t xml:space="preserve">КЛ-005</x:t>
        </x:is>
      </x:c>
      <x:c r="B123" s="9" t="inlineStr">
        <x:is>
          <x:t xml:space="preserve">ООО «УралКрепёж»</x:t>
        </x:is>
      </x:c>
      <x:c r="C123" s="25" t="n">
        <x:v>45427</x:v>
      </x:c>
      <x:c r="D123" s="26" t="n">
        <x:v>90000</x:v>
      </x:c>
      <x:c r="E123" s="9" t="inlineStr">
        <x:is>
          <x:t xml:space="preserve">РТ-000147</x:t>
        </x:is>
      </x:c>
      <x:c r="F123" s="9" t="inlineStr">
        <x:is>
          <x:t xml:space="preserve">Промышленная химия</x:t>
        </x:is>
      </x:c>
      <x:c r="G123" s="9" t="inlineStr">
        <x:is>
          <x:t xml:space="preserve">Иванова Анна</x:t>
        </x:is>
      </x:c>
      <x:c r="H123" s="26" t="n">
        <x:v>0</x:v>
      </x:c>
    </x:row>
    <x:row r="124" ht="28" customHeight="1">
      <x:c r="A124" s="9" t="inlineStr">
        <x:is>
          <x:t xml:space="preserve">КЛ-025</x:t>
        </x:is>
      </x:c>
      <x:c r="B124" s="9" t="inlineStr">
        <x:is>
          <x:t xml:space="preserve">ООО «ИнжСтрой»</x:t>
        </x:is>
      </x:c>
      <x:c r="C124" s="25" t="n">
        <x:v>45980</x:v>
      </x:c>
      <x:c r="D124" s="26" t="n">
        <x:v>330000</x:v>
      </x:c>
      <x:c r="E124" s="9" t="inlineStr">
        <x:is>
          <x:t xml:space="preserve">РТ-000557</x:t>
        </x:is>
      </x:c>
      <x:c r="F124" s="9" t="inlineStr">
        <x:is>
          <x:t xml:space="preserve">Промышленная химия</x:t>
        </x:is>
      </x:c>
      <x:c r="G124" s="9" t="inlineStr">
        <x:is>
          <x:t xml:space="preserve">Иванова Анна</x:t>
        </x:is>
      </x:c>
      <x:c r="H124" s="26" t="n">
        <x:v>0</x:v>
      </x:c>
    </x:row>
    <x:row r="125" ht="28" customHeight="1">
      <x:c r="A125" s="9" t="inlineStr">
        <x:is>
          <x:t xml:space="preserve">КЛ-001</x:t>
        </x:is>
      </x:c>
      <x:c r="B125" s="9" t="inlineStr">
        <x:is>
          <x:t xml:space="preserve">ООО «АлтайКомплект»</x:t>
        </x:is>
      </x:c>
      <x:c r="C125" s="25" t="n">
        <x:v>45727</x:v>
      </x:c>
      <x:c r="D125" s="26" t="n">
        <x:v>42000</x:v>
      </x:c>
      <x:c r="E125" s="9" t="inlineStr">
        <x:is>
          <x:t xml:space="preserve">РТ-000028</x:t>
        </x:is>
      </x:c>
      <x:c r="F125" s="9" t="inlineStr">
        <x:is>
          <x:t xml:space="preserve">Подшипники</x:t>
        </x:is>
      </x:c>
      <x:c r="G125" s="9" t="inlineStr">
        <x:is>
          <x:t xml:space="preserve">Иванова Анна</x:t>
        </x:is>
      </x:c>
      <x:c r="H125" s="26" t="n">
        <x:v>0</x:v>
      </x:c>
    </x:row>
    <x:row r="126" ht="28" customHeight="1">
      <x:c r="A126" s="9" t="inlineStr">
        <x:is>
          <x:t xml:space="preserve">КЛ-038</x:t>
        </x:is>
      </x:c>
      <x:c r="B126" s="9" t="inlineStr">
        <x:is>
          <x:t xml:space="preserve">ООО «ФлагманСнаб»</x:t>
        </x:is>
      </x:c>
      <x:c r="C126" s="25" t="n">
        <x:v>45828</x:v>
      </x:c>
      <x:c r="D126" s="26" t="n">
        <x:v>1800000</x:v>
      </x:c>
      <x:c r="E126" s="9" t="inlineStr">
        <x:is>
          <x:t xml:space="preserve">РТ-000967</x:t>
        </x:is>
      </x:c>
      <x:c r="F126" s="9" t="inlineStr">
        <x:is>
          <x:t xml:space="preserve">Кабель</x:t>
        </x:is>
      </x:c>
      <x:c r="G126" s="9" t="inlineStr">
        <x:is>
          <x:t xml:space="preserve">Петров Илья</x:t>
        </x:is>
      </x:c>
      <x:c r="H126" s="26" t="n">
        <x:v>0</x:v>
      </x:c>
    </x:row>
    <x:row r="127" ht="28" customHeight="1">
      <x:c r="A127" s="9" t="inlineStr">
        <x:is>
          <x:t xml:space="preserve">КЛ-014</x:t>
        </x:is>
      </x:c>
      <x:c r="B127" s="9" t="inlineStr">
        <x:is>
          <x:t xml:space="preserve">ООО «РегионТех»</x:t>
        </x:is>
      </x:c>
      <x:c r="C127" s="25" t="n">
        <x:v>45270</x:v>
      </x:c>
      <x:c r="D127" s="26" t="n">
        <x:v>198000</x:v>
      </x:c>
      <x:c r="E127" s="9" t="inlineStr">
        <x:is>
          <x:t xml:space="preserve">РТ-000438</x:t>
        </x:is>
      </x:c>
      <x:c r="F127" s="9" t="inlineStr">
        <x:is>
          <x:t xml:space="preserve">Инструмент</x:t>
        </x:is>
      </x:c>
      <x:c r="G127" s="9" t="inlineStr">
        <x:is>
          <x:t xml:space="preserve">Петров Илья</x:t>
        </x:is>
      </x:c>
      <x:c r="H127" s="26" t="n">
        <x:v>0</x:v>
      </x:c>
    </x:row>
    <x:row r="128" ht="28" customHeight="1">
      <x:c r="A128" s="9" t="inlineStr">
        <x:is>
          <x:t xml:space="preserve">КЛ-033</x:t>
        </x:is>
      </x:c>
      <x:c r="B128" s="9" t="inlineStr">
        <x:is>
          <x:t xml:space="preserve">ООО «МультиПоставка»</x:t>
        </x:is>
      </x:c>
      <x:c r="C128" s="25" t="n">
        <x:v>45990</x:v>
      </x:c>
      <x:c r="D128" s="26" t="n">
        <x:v>63900</x:v>
      </x:c>
      <x:c r="E128" s="9" t="inlineStr">
        <x:is>
          <x:t xml:space="preserve">РТ-000848</x:t>
        </x:is>
      </x:c>
      <x:c r="F128" s="9" t="inlineStr">
        <x:is>
          <x:t xml:space="preserve">Кабель</x:t>
        </x:is>
      </x:c>
      <x:c r="G128" s="9" t="inlineStr">
        <x:is>
          <x:t xml:space="preserve">Иванова Анна</x:t>
        </x:is>
      </x:c>
      <x:c r="H128" s="26" t="n">
        <x:v>0</x:v>
      </x:c>
    </x:row>
    <x:row r="129" ht="28" customHeight="1">
      <x:c r="A129" s="9" t="inlineStr">
        <x:is>
          <x:t xml:space="preserve">КЛ-010</x:t>
        </x:is>
      </x:c>
      <x:c r="B129" s="9" t="inlineStr">
        <x:is>
          <x:t xml:space="preserve">ООО «ОрионПром»</x:t>
        </x:is>
      </x:c>
      <x:c r="C129" s="25" t="n">
        <x:v>45660</x:v>
      </x:c>
      <x:c r="D129" s="26" t="n">
        <x:v>151000</x:v>
      </x:c>
      <x:c r="E129" s="9" t="inlineStr">
        <x:is>
          <x:t xml:space="preserve">РТ-000319</x:t>
        </x:is>
      </x:c>
      <x:c r="F129" s="9" t="inlineStr">
        <x:is>
          <x:t xml:space="preserve">Промышленная химия</x:t>
        </x:is>
      </x:c>
      <x:c r="G129" s="9" t="inlineStr">
        <x:is>
          <x:t xml:space="preserve">Петров Илья</x:t>
        </x:is>
      </x:c>
      <x:c r="H129" s="26" t="n">
        <x:v>0</x:v>
      </x:c>
    </x:row>
    <x:row r="130" ht="28" customHeight="1">
      <x:c r="A130" s="9" t="inlineStr">
        <x:is>
          <x:t xml:space="preserve">КЛ-031</x:t>
        </x:is>
      </x:c>
      <x:c r="B130" s="9" t="inlineStr">
        <x:is>
          <x:t xml:space="preserve">ООО «РеверсСнаб»</x:t>
        </x:is>
      </x:c>
      <x:c r="C130" s="25" t="n">
        <x:v>46035</x:v>
      </x:c>
      <x:c r="D130" s="26" t="n">
        <x:v>101000</x:v>
      </x:c>
      <x:c r="E130" s="9" t="inlineStr">
        <x:is>
          <x:t xml:space="preserve">РТ-000729</x:t>
        </x:is>
      </x:c>
      <x:c r="F130" s="9" t="inlineStr">
        <x:is>
          <x:t xml:space="preserve">Подшипники</x:t>
        </x:is>
      </x:c>
      <x:c r="G130" s="9" t="inlineStr">
        <x:is>
          <x:t xml:space="preserve">Соколова Мария</x:t>
        </x:is>
      </x:c>
      <x:c r="H130" s="26" t="n">
        <x:v>0</x:v>
      </x:c>
    </x:row>
    <x:row r="131" ht="28" customHeight="1">
      <x:c r="A131" s="9" t="inlineStr">
        <x:is>
          <x:t xml:space="preserve">КЛ-006</x:t>
        </x:is>
      </x:c>
      <x:c r="B131" s="9" t="inlineStr">
        <x:is>
          <x:t xml:space="preserve">ООО «СибирьКабель»</x:t>
        </x:is>
      </x:c>
      <x:c r="C131" s="25" t="n">
        <x:v>45483</x:v>
      </x:c>
      <x:c r="D131" s="26" t="n">
        <x:v>103000</x:v>
      </x:c>
      <x:c r="E131" s="9" t="inlineStr">
        <x:is>
          <x:t xml:space="preserve">РТ-000200</x:t>
        </x:is>
      </x:c>
      <x:c r="F131" s="9" t="inlineStr">
        <x:is>
          <x:t xml:space="preserve">Подшипники</x:t>
        </x:is>
      </x:c>
      <x:c r="G131" s="9" t="inlineStr">
        <x:is>
          <x:t xml:space="preserve">Петров Илья</x:t>
        </x:is>
      </x:c>
      <x:c r="H131" s="26" t="n">
        <x:v>0</x:v>
      </x:c>
    </x:row>
    <x:row r="132" ht="28" customHeight="1">
      <x:c r="A132" s="9" t="inlineStr">
        <x:is>
          <x:t xml:space="preserve">КЛ-029</x:t>
        </x:is>
      </x:c>
      <x:c r="B132" s="9" t="inlineStr">
        <x:is>
          <x:t xml:space="preserve">ООО «ВозвратКомплект»</x:t>
        </x:is>
      </x:c>
      <x:c r="C132" s="25" t="n">
        <x:v>45525</x:v>
      </x:c>
      <x:c r="D132" s="26" t="n">
        <x:v>99000</x:v>
      </x:c>
      <x:c r="E132" s="9" t="inlineStr">
        <x:is>
          <x:t xml:space="preserve">РТ-000610</x:t>
        </x:is>
      </x:c>
      <x:c r="F132" s="9" t="inlineStr">
        <x:is>
          <x:t xml:space="preserve">Инструмент</x:t>
        </x:is>
      </x:c>
      <x:c r="G132" s="9" t="inlineStr">
        <x:is>
          <x:t xml:space="preserve">Иванова Анна</x:t>
        </x:is>
      </x:c>
      <x:c r="H132" s="26" t="n">
        <x:v>0</x:v>
      </x:c>
    </x:row>
    <x:row r="133" ht="28" customHeight="1">
      <x:c r="A133" s="9" t="inlineStr">
        <x:is>
          <x:t xml:space="preserve">КЛ-002</x:t>
        </x:is>
      </x:c>
      <x:c r="B133" s="9" t="inlineStr">
        <x:is>
          <x:t xml:space="preserve">ООО «СеверПодшипник»</x:t>
        </x:is>
      </x:c>
      <x:c r="C133" s="25" t="n">
        <x:v>45933</x:v>
      </x:c>
      <x:c r="D133" s="26" t="n">
        <x:v>55000</x:v>
      </x:c>
      <x:c r="E133" s="9" t="inlineStr">
        <x:is>
          <x:t xml:space="preserve">РТ-000081</x:t>
        </x:is>
      </x:c>
      <x:c r="F133" s="9" t="inlineStr">
        <x:is>
          <x:t xml:space="preserve">Крепёж</x:t>
        </x:is>
      </x:c>
      <x:c r="G133" s="9" t="inlineStr">
        <x:is>
          <x:t xml:space="preserve">Петров Илья</x:t>
        </x:is>
      </x:c>
      <x:c r="H133" s="26" t="n">
        <x:v>0</x:v>
      </x:c>
    </x:row>
    <x:row r="134" ht="28" customHeight="1">
      <x:c r="A134" s="9" t="inlineStr">
        <x:is>
          <x:t xml:space="preserve">КЛ-040</x:t>
        </x:is>
      </x:c>
      <x:c r="B134" s="9" t="inlineStr">
        <x:is>
          <x:t xml:space="preserve">ООО «МалыйРесурс»</x:t>
        </x:is>
      </x:c>
      <x:c r="C134" s="25" t="n">
        <x:v>45275</x:v>
      </x:c>
      <x:c r="D134" s="26" t="n">
        <x:v>4000</x:v>
      </x:c>
      <x:c r="E134" s="9" t="inlineStr">
        <x:is>
          <x:t xml:space="preserve">РТ-001020</x:t>
        </x:is>
      </x:c>
      <x:c r="F134" s="9" t="inlineStr">
        <x:is>
          <x:t xml:space="preserve">Промышленная химия</x:t>
        </x:is>
      </x:c>
      <x:c r="G134" s="9" t="inlineStr">
        <x:is>
          <x:t xml:space="preserve">Кузнецов Павел</x:t>
        </x:is>
      </x:c>
      <x:c r="H134" s="26" t="n">
        <x:v>0</x:v>
      </x:c>
    </x:row>
    <x:row r="135" ht="28" customHeight="1">
      <x:c r="A135" s="9" t="inlineStr">
        <x:is>
          <x:t xml:space="preserve">КЛ-018</x:t>
        </x:is>
      </x:c>
      <x:c r="B135" s="9" t="inlineStr">
        <x:is>
          <x:t xml:space="preserve">ООО «БалансОпт»</x:t>
        </x:is>
      </x:c>
      <x:c r="C135" s="25" t="n">
        <x:v>45824</x:v>
      </x:c>
      <x:c r="D135" s="26" t="n">
        <x:v>1200</x:v>
      </x:c>
      <x:c r="E135" s="9" t="inlineStr">
        <x:is>
          <x:t xml:space="preserve">РТ-000491</x:t>
        </x:is>
      </x:c>
      <x:c r="F135" s="9" t="inlineStr">
        <x:is>
          <x:t xml:space="preserve">Кабель</x:t>
        </x:is>
      </x:c>
      <x:c r="G135" s="9" t="inlineStr">
        <x:is>
          <x:t xml:space="preserve">Петров Илья</x:t>
        </x:is>
      </x:c>
      <x:c r="H135" s="26" t="n">
        <x:v>0</x:v>
      </x:c>
    </x:row>
    <x:row r="136" ht="28" customHeight="1">
      <x:c r="A136" s="9" t="inlineStr">
        <x:is>
          <x:t xml:space="preserve">КЛ-036</x:t>
        </x:is>
      </x:c>
      <x:c r="B136" s="9" t="inlineStr">
        <x:is>
          <x:t xml:space="preserve">ООО «РазовыйПоток»</x:t>
        </x:is>
      </x:c>
      <x:c r="C136" s="25" t="n">
        <x:v>45632</x:v>
      </x:c>
      <x:c r="D136" s="26" t="n">
        <x:v>463000</x:v>
      </x:c>
      <x:c r="E136" s="9" t="inlineStr">
        <x:is>
          <x:t xml:space="preserve">РТ-000901</x:t>
        </x:is>
      </x:c>
      <x:c r="F136" s="9" t="inlineStr">
        <x:is>
          <x:t xml:space="preserve">Подшипники</x:t>
        </x:is>
      </x:c>
      <x:c r="G136" s="9" t="inlineStr">
        <x:is>
          <x:t xml:space="preserve">Кузнецов Павел</x:t>
        </x:is>
      </x:c>
      <x:c r="H136" s="26" t="n">
        <x:v>0</x:v>
      </x:c>
    </x:row>
    <x:row r="137" ht="28" customHeight="1">
      <x:c r="A137" s="9" t="inlineStr">
        <x:is>
          <x:t xml:space="preserve">КЛ-012</x:t>
        </x:is>
      </x:c>
      <x:c r="B137" s="9" t="inlineStr">
        <x:is>
          <x:t xml:space="preserve">ООО «ОптМеханика»</x:t>
        </x:is>
      </x:c>
      <x:c r="C137" s="25" t="n">
        <x:v>45240</x:v>
      </x:c>
      <x:c r="D137" s="26" t="n">
        <x:v>173000</x:v>
      </x:c>
      <x:c r="E137" s="9" t="inlineStr">
        <x:is>
          <x:t xml:space="preserve">РТ-000372</x:t>
        </x:is>
      </x:c>
      <x:c r="F137" s="9" t="inlineStr">
        <x:is>
          <x:t xml:space="preserve">Крепёж</x:t>
        </x:is>
      </x:c>
      <x:c r="G137" s="9" t="inlineStr">
        <x:is>
          <x:t xml:space="preserve">Кузнецов Павел</x:t>
        </x:is>
      </x:c>
      <x:c r="H137" s="26" t="n">
        <x:v>0</x:v>
      </x:c>
    </x:row>
    <x:row r="138" ht="28" customHeight="1">
      <x:c r="A138" s="9" t="inlineStr">
        <x:is>
          <x:t xml:space="preserve">КЛ-032</x:t>
        </x:is>
      </x:c>
      <x:c r="B138" s="9" t="inlineStr">
        <x:is>
          <x:t xml:space="preserve">ООО «ДеньКомплект»</x:t>
        </x:is>
      </x:c>
      <x:c r="C138" s="25" t="n">
        <x:v>45960</x:v>
      </x:c>
      <x:c r="D138" s="26" t="n">
        <x:v>413000</x:v>
      </x:c>
      <x:c r="E138" s="9" t="inlineStr">
        <x:is>
          <x:t xml:space="preserve">РТ-000782</x:t>
        </x:is>
      </x:c>
      <x:c r="F138" s="9" t="inlineStr">
        <x:is>
          <x:t xml:space="preserve">Крепёж</x:t>
        </x:is>
      </x:c>
      <x:c r="G138" s="9" t="inlineStr">
        <x:is>
          <x:t xml:space="preserve">Кузнецов Павел</x:t>
        </x:is>
      </x:c>
      <x:c r="H138" s="26" t="n">
        <x:v>0</x:v>
      </x:c>
    </x:row>
    <x:row r="139" ht="28" customHeight="1">
      <x:c r="A139" s="9" t="inlineStr">
        <x:is>
          <x:t xml:space="preserve">КЛ-008</x:t>
        </x:is>
      </x:c>
      <x:c r="B139" s="9" t="inlineStr">
        <x:is>
          <x:t xml:space="preserve">ООО «РесурсПоставка»</x:t>
        </x:is>
      </x:c>
      <x:c r="C139" s="25" t="n">
        <x:v>45345</x:v>
      </x:c>
      <x:c r="D139" s="26" t="n">
        <x:v>125000</x:v>
      </x:c>
      <x:c r="E139" s="9" t="inlineStr">
        <x:is>
          <x:t xml:space="preserve">РТ-000253</x:t>
        </x:is>
      </x:c>
      <x:c r="F139" s="9" t="inlineStr">
        <x:is>
          <x:t xml:space="preserve">Кабель</x:t>
        </x:is>
      </x:c>
      <x:c r="G139" s="9" t="inlineStr">
        <x:is>
          <x:t xml:space="preserve">Кузнецов Павел</x:t>
        </x:is>
      </x:c>
      <x:c r="H139" s="26" t="n">
        <x:v>0</x:v>
      </x:c>
    </x:row>
    <x:row r="140" ht="28" customHeight="1">
      <x:c r="A140" s="9" t="inlineStr">
        <x:is>
          <x:t xml:space="preserve">КЛ-030</x:t>
        </x:is>
      </x:c>
      <x:c r="B140" s="9" t="inlineStr">
        <x:is>
          <x:t xml:space="preserve">ООО «КачествоОпт»</x:t>
        </x:is>
      </x:c>
      <x:c r="C140" s="25" t="n">
        <x:v>45660</x:v>
      </x:c>
      <x:c r="D140" s="26" t="n">
        <x:v>101000</x:v>
      </x:c>
      <x:c r="E140" s="9" t="inlineStr">
        <x:is>
          <x:t xml:space="preserve">РТ-000663</x:t>
        </x:is>
      </x:c>
      <x:c r="F140" s="9" t="inlineStr">
        <x:is>
          <x:t xml:space="preserve">Промышленная химия</x:t>
        </x:is>
      </x:c>
      <x:c r="G140" s="9" t="inlineStr">
        <x:is>
          <x:t xml:space="preserve">Петров Илья</x:t>
        </x:is>
      </x:c>
      <x:c r="H140" s="26" t="n">
        <x:v>0</x:v>
      </x:c>
    </x:row>
    <x:row r="141" ht="28" customHeight="1">
      <x:c r="A141" s="9" t="inlineStr">
        <x:is>
          <x:t xml:space="preserve">КЛ-004</x:t>
        </x:is>
      </x:c>
      <x:c r="B141" s="9" t="inlineStr">
        <x:is>
          <x:t xml:space="preserve">ООО «ТехноОпт»</x:t>
        </x:is>
      </x:c>
      <x:c r="C141" s="25" t="n">
        <x:v>46245</x:v>
      </x:c>
      <x:c r="D141" s="26" t="n">
        <x:v>77000</x:v>
      </x:c>
      <x:c r="E141" s="9" t="inlineStr">
        <x:is>
          <x:t xml:space="preserve">РТ-000134</x:t>
        </x:is>
      </x:c>
      <x:c r="F141" s="9" t="inlineStr">
        <x:is>
          <x:t xml:space="preserve">Инструмент</x:t>
        </x:is>
      </x:c>
      <x:c r="G141" s="9" t="inlineStr">
        <x:is>
          <x:t xml:space="preserve">Кузнецов Павел</x:t>
        </x:is>
      </x:c>
      <x:c r="H141" s="26" t="n">
        <x:v>0</x:v>
      </x:c>
    </x:row>
    <x:row r="142" ht="28" customHeight="1">
      <x:c r="A142" s="9" t="inlineStr">
        <x:is>
          <x:t xml:space="preserve">КЛ-024</x:t>
        </x:is>
      </x:c>
      <x:c r="B142" s="9" t="inlineStr">
        <x:is>
          <x:t xml:space="preserve">ООО «МонтажПроект»</x:t>
        </x:is>
      </x:c>
      <x:c r="C142" s="25" t="n">
        <x:v>45939</x:v>
      </x:c>
      <x:c r="D142" s="26" t="n">
        <x:v>319000</x:v>
      </x:c>
      <x:c r="E142" s="9" t="inlineStr">
        <x:is>
          <x:t xml:space="preserve">РТ-000544</x:t>
        </x:is>
      </x:c>
      <x:c r="F142" s="9" t="inlineStr">
        <x:is>
          <x:t xml:space="preserve">Инструмент</x:t>
        </x:is>
      </x:c>
      <x:c r="G142" s="9" t="inlineStr">
        <x:is>
          <x:t xml:space="preserve">Кузнецов Павел</x:t>
        </x:is>
      </x:c>
      <x:c r="H142" s="26" t="n">
        <x:v>0</x:v>
      </x:c>
    </x:row>
    <x:row r="143" ht="28" customHeight="1">
      <x:c r="A143" s="9" t="inlineStr">
        <x:is>
          <x:t xml:space="preserve">КЛ-001</x:t>
        </x:is>
      </x:c>
      <x:c r="B143" s="9" t="inlineStr">
        <x:is>
          <x:t xml:space="preserve">ООО «АлтайКомплект»</x:t>
        </x:is>
      </x:c>
      <x:c r="C143" s="25" t="n">
        <x:v>45467</x:v>
      </x:c>
      <x:c r="D143" s="26" t="n">
        <x:v>41000</x:v>
      </x:c>
      <x:c r="E143" s="9" t="inlineStr">
        <x:is>
          <x:t xml:space="preserve">РТ-000015</x:t>
        </x:is>
      </x:c>
      <x:c r="F143" s="9" t="inlineStr">
        <x:is>
          <x:t xml:space="preserve">Подшипники</x:t>
        </x:is>
      </x:c>
      <x:c r="G143" s="9" t="inlineStr">
        <x:is>
          <x:t xml:space="preserve">Иванова Анна</x:t>
        </x:is>
      </x:c>
      <x:c r="H143" s="26" t="n">
        <x:v>0</x:v>
      </x:c>
    </x:row>
    <x:row r="144" ht="28" customHeight="1">
      <x:c r="A144" s="9" t="inlineStr">
        <x:is>
          <x:t xml:space="preserve">КЛ-038</x:t>
        </x:is>
      </x:c>
      <x:c r="B144" s="9" t="inlineStr">
        <x:is>
          <x:t xml:space="preserve">ООО «ФлагманСнаб»</x:t>
        </x:is>
      </x:c>
      <x:c r="C144" s="25" t="n">
        <x:v>45438</x:v>
      </x:c>
      <x:c r="D144" s="26" t="n">
        <x:v>1799000</x:v>
      </x:c>
      <x:c r="E144" s="9" t="inlineStr">
        <x:is>
          <x:t xml:space="preserve">РТ-000954</x:t>
        </x:is>
      </x:c>
      <x:c r="F144" s="9" t="inlineStr">
        <x:is>
          <x:t xml:space="preserve">Кабель</x:t>
        </x:is>
      </x:c>
      <x:c r="G144" s="9" t="inlineStr">
        <x:is>
          <x:t xml:space="preserve">Петров Илья</x:t>
        </x:is>
      </x:c>
      <x:c r="H144" s="26" t="n">
        <x:v>0</x:v>
      </x:c>
    </x:row>
    <x:row r="145" ht="28" customHeight="1">
      <x:c r="A145" s="9" t="inlineStr">
        <x:is>
          <x:t xml:space="preserve">КЛ-013</x:t>
        </x:is>
      </x:c>
      <x:c r="B145" s="9" t="inlineStr">
        <x:is>
          <x:t xml:space="preserve">ООО «БазисИнструмент»</x:t>
        </x:is>
      </x:c>
      <x:c r="C145" s="25" t="n">
        <x:v>45855</x:v>
      </x:c>
      <x:c r="D145" s="26" t="n">
        <x:v>187000</x:v>
      </x:c>
      <x:c r="E145" s="9" t="inlineStr">
        <x:is>
          <x:t xml:space="preserve">РТ-000425</x:t>
        </x:is>
      </x:c>
      <x:c r="F145" s="9" t="inlineStr">
        <x:is>
          <x:t xml:space="preserve">Кабель</x:t>
        </x:is>
      </x:c>
      <x:c r="G145" s="9" t="inlineStr">
        <x:is>
          <x:t xml:space="preserve">Иванова Анна</x:t>
        </x:is>
      </x:c>
      <x:c r="H145" s="26" t="n">
        <x:v>0</x:v>
      </x:c>
    </x:row>
    <x:row r="146" ht="28" customHeight="1">
      <x:c r="A146" s="9" t="inlineStr">
        <x:is>
          <x:t xml:space="preserve">КЛ-033</x:t>
        </x:is>
      </x:c>
      <x:c r="B146" s="9" t="inlineStr">
        <x:is>
          <x:t xml:space="preserve">ООО «МультиПоставка»</x:t>
        </x:is>
      </x:c>
      <x:c r="C146" s="25" t="n">
        <x:v>45780</x:v>
      </x:c>
      <x:c r="D146" s="26" t="n">
        <x:v>425000</x:v>
      </x:c>
      <x:c r="E146" s="9" t="inlineStr">
        <x:is>
          <x:t xml:space="preserve">РТ-000835</x:t>
        </x:is>
      </x:c>
      <x:c r="F146" s="9" t="inlineStr">
        <x:is>
          <x:t xml:space="preserve">Кабель</x:t>
        </x:is>
      </x:c>
      <x:c r="G146" s="9" t="inlineStr">
        <x:is>
          <x:t xml:space="preserve">Иванова Анна</x:t>
        </x:is>
      </x:c>
      <x:c r="H146" s="26" t="n">
        <x:v>0</x:v>
      </x:c>
    </x:row>
    <x:row r="147" ht="28" customHeight="1">
      <x:c r="A147" s="9" t="inlineStr">
        <x:is>
          <x:t xml:space="preserve">КЛ-010</x:t>
        </x:is>
      </x:c>
      <x:c r="B147" s="9" t="inlineStr">
        <x:is>
          <x:t xml:space="preserve">ООО «ОрионПром»</x:t>
        </x:is>
      </x:c>
      <x:c r="C147" s="25" t="n">
        <x:v>45270</x:v>
      </x:c>
      <x:c r="D147" s="26" t="n">
        <x:v>150000</x:v>
      </x:c>
      <x:c r="E147" s="9" t="inlineStr">
        <x:is>
          <x:t xml:space="preserve">РТ-000306</x:t>
        </x:is>
      </x:c>
      <x:c r="F147" s="9" t="inlineStr">
        <x:is>
          <x:t xml:space="preserve">Промышленная химия</x:t>
        </x:is>
      </x:c>
      <x:c r="G147" s="9" t="inlineStr">
        <x:is>
          <x:t xml:space="preserve">Петров Илья</x:t>
        </x:is>
      </x:c>
      <x:c r="H147" s="26" t="n">
        <x:v>0</x:v>
      </x:c>
    </x:row>
    <x:row r="148" ht="28" customHeight="1">
      <x:c r="A148" s="9" t="inlineStr">
        <x:is>
          <x:t xml:space="preserve">КЛ-031</x:t>
        </x:is>
      </x:c>
      <x:c r="B148" s="9" t="inlineStr">
        <x:is>
          <x:t xml:space="preserve">ООО «РеверсСнаб»</x:t>
        </x:is>
      </x:c>
      <x:c r="C148" s="25" t="n">
        <x:v>45742</x:v>
      </x:c>
      <x:c r="D148" s="26" t="n">
        <x:v>0</x:v>
      </x:c>
      <x:c r="E148" s="9" t="inlineStr">
        <x:is>
          <x:t xml:space="preserve">ВЗ-000716</x:t>
        </x:is>
      </x:c>
      <x:c r="F148" s="9" t="inlineStr">
        <x:is>
          <x:t xml:space="preserve">Подшипники</x:t>
        </x:is>
      </x:c>
      <x:c r="G148" s="9" t="inlineStr">
        <x:is>
          <x:t xml:space="preserve">Соколова Мария</x:t>
        </x:is>
      </x:c>
      <x:c r="H148" s="26" t="n">
        <x:v>25000</x:v>
      </x:c>
    </x:row>
    <x:row r="149" ht="28" customHeight="1">
      <x:c r="A149" s="9" t="inlineStr">
        <x:is>
          <x:t xml:space="preserve">КЛ-005</x:t>
        </x:is>
      </x:c>
      <x:c r="B149" s="9" t="inlineStr">
        <x:is>
          <x:t xml:space="preserve">ООО «УралКрепёж»</x:t>
        </x:is>
      </x:c>
      <x:c r="C149" s="25" t="n">
        <x:v>46227</x:v>
      </x:c>
      <x:c r="D149" s="26" t="n">
        <x:v>91000</x:v>
      </x:c>
      <x:c r="E149" s="9" t="inlineStr">
        <x:is>
          <x:t xml:space="preserve">РТ-000187</x:t>
        </x:is>
      </x:c>
      <x:c r="F149" s="9" t="inlineStr">
        <x:is>
          <x:t xml:space="preserve">Промышленная химия</x:t>
        </x:is>
      </x:c>
      <x:c r="G149" s="9" t="inlineStr">
        <x:is>
          <x:t xml:space="preserve">Иванова Анна</x:t>
        </x:is>
      </x:c>
      <x:c r="H149" s="26" t="n">
        <x:v>0</x:v>
      </x:c>
    </x:row>
    <x:row r="150" ht="28" customHeight="1">
      <x:c r="A150" s="9" t="inlineStr">
        <x:is>
          <x:t xml:space="preserve">КЛ-029</x:t>
        </x:is>
      </x:c>
      <x:c r="B150" s="9" t="inlineStr">
        <x:is>
          <x:t xml:space="preserve">ООО «ВозвратКомплект»</x:t>
        </x:is>
      </x:c>
      <x:c r="C150" s="25" t="n">
        <x:v>45225</x:v>
      </x:c>
      <x:c r="D150" s="26" t="n">
        <x:v>101000</x:v>
      </x:c>
      <x:c r="E150" s="9" t="inlineStr">
        <x:is>
          <x:t xml:space="preserve">РТ-000597</x:t>
        </x:is>
      </x:c>
      <x:c r="F150" s="9" t="inlineStr">
        <x:is>
          <x:t xml:space="preserve">Инструмент</x:t>
        </x:is>
      </x:c>
      <x:c r="G150" s="9" t="inlineStr">
        <x:is>
          <x:t xml:space="preserve">Иванова Анна</x:t>
        </x:is>
      </x:c>
      <x:c r="H150" s="26" t="n">
        <x:v>0</x:v>
      </x:c>
    </x:row>
    <x:row r="151" ht="28" customHeight="1">
      <x:c r="A151" s="9" t="inlineStr">
        <x:is>
          <x:t xml:space="preserve">КЛ-002</x:t>
        </x:is>
      </x:c>
      <x:c r="B151" s="9" t="inlineStr">
        <x:is>
          <x:t xml:space="preserve">ООО «СеверПодшипник»</x:t>
        </x:is>
      </x:c>
      <x:c r="C151" s="25" t="n">
        <x:v>45543</x:v>
      </x:c>
      <x:c r="D151" s="26" t="n">
        <x:v>54000</x:v>
      </x:c>
      <x:c r="E151" s="9" t="inlineStr">
        <x:is>
          <x:t xml:space="preserve">РТ-000068</x:t>
        </x:is>
      </x:c>
      <x:c r="F151" s="9" t="inlineStr">
        <x:is>
          <x:t xml:space="preserve">Крепёж</x:t>
        </x:is>
      </x:c>
      <x:c r="G151" s="9" t="inlineStr">
        <x:is>
          <x:t xml:space="preserve">Петров Илья</x:t>
        </x:is>
      </x:c>
      <x:c r="H151" s="26" t="n">
        <x:v>0</x:v>
      </x:c>
    </x:row>
    <x:row r="152" ht="28" customHeight="1">
      <x:c r="A152" s="9" t="inlineStr">
        <x:is>
          <x:t xml:space="preserve">КЛ-039</x:t>
        </x:is>
      </x:c>
      <x:c r="B152" s="9" t="inlineStr">
        <x:is>
          <x:t xml:space="preserve">ООО «МикроКрепёж»</x:t>
        </x:is>
      </x:c>
      <x:c r="C152" s="25" t="n">
        <x:v>45715</x:v>
      </x:c>
      <x:c r="D152" s="26" t="n">
        <x:v>1000</x:v>
      </x:c>
      <x:c r="E152" s="9" t="inlineStr">
        <x:is>
          <x:t xml:space="preserve">РТ-001007</x:t>
        </x:is>
      </x:c>
      <x:c r="F152" s="9" t="inlineStr">
        <x:is>
          <x:t xml:space="preserve">Инструмент</x:t>
        </x:is>
      </x:c>
      <x:c r="G152" s="9" t="inlineStr">
        <x:is>
          <x:t xml:space="preserve">Соколова Мария</x:t>
        </x:is>
      </x:c>
      <x:c r="H152" s="26" t="n">
        <x:v>0</x:v>
      </x:c>
    </x:row>
    <x:row r="153" ht="28" customHeight="1">
      <x:c r="A153" s="9" t="inlineStr">
        <x:is>
          <x:t xml:space="preserve">КЛ-016</x:t>
        </x:is>
      </x:c>
      <x:c r="B153" s="9" t="inlineStr">
        <x:is>
          <x:t xml:space="preserve">ООО «ГраньСнаб»</x:t>
        </x:is>
      </x:c>
      <x:c r="C153" s="25" t="n">
        <x:v>45926</x:v>
      </x:c>
      <x:c r="D153" s="26" t="n">
        <x:v>91000</x:v>
      </x:c>
      <x:c r="E153" s="9" t="inlineStr">
        <x:is>
          <x:t xml:space="preserve">РТ-000478</x:t>
        </x:is>
      </x:c>
      <x:c r="F153" s="9" t="inlineStr">
        <x:is>
          <x:t xml:space="preserve">Подшипники</x:t>
        </x:is>
      </x:c>
      <x:c r="G153" s="9" t="inlineStr">
        <x:is>
          <x:t xml:space="preserve">Кузнецов Павел</x:t>
        </x:is>
      </x:c>
      <x:c r="H153" s="26" t="n">
        <x:v>0</x:v>
      </x:c>
    </x:row>
    <x:row r="154" ht="28" customHeight="1">
      <x:c r="A154" s="9" t="inlineStr">
        <x:is>
          <x:t xml:space="preserve">КЛ-035</x:t>
        </x:is>
      </x:c>
      <x:c r="B154" s="9" t="inlineStr">
        <x:is>
          <x:t xml:space="preserve">ООО «НеритмСнаб»</x:t>
        </x:is>
      </x:c>
      <x:c r="C154" s="25" t="n">
        <x:v>45752</x:v>
      </x:c>
      <x:c r="D154" s="26" t="n">
        <x:v>449000</x:v>
      </x:c>
      <x:c r="E154" s="9" t="inlineStr">
        <x:is>
          <x:t xml:space="preserve">РТ-000888</x:t>
        </x:is>
      </x:c>
      <x:c r="F154" s="9" t="inlineStr">
        <x:is>
          <x:t xml:space="preserve">Промышленная химия</x:t>
        </x:is>
      </x:c>
      <x:c r="G154" s="9" t="inlineStr">
        <x:is>
          <x:t xml:space="preserve">Соколова Мария</x:t>
        </x:is>
      </x:c>
      <x:c r="H154" s="26" t="n">
        <x:v>0</x:v>
      </x:c>
    </x:row>
    <x:row r="155" ht="28" customHeight="1">
      <x:c r="A155" s="9" t="inlineStr">
        <x:is>
          <x:t xml:space="preserve">КЛ-011</x:t>
        </x:is>
      </x:c>
      <x:c r="B155" s="9" t="inlineStr">
        <x:is>
          <x:t xml:space="preserve">ООО «СфераКомплект»</x:t>
        </x:is>
      </x:c>
      <x:c r="C155" s="25" t="n">
        <x:v>45855</x:v>
      </x:c>
      <x:c r="D155" s="26" t="n">
        <x:v>163000</x:v>
      </x:c>
      <x:c r="E155" s="9" t="inlineStr">
        <x:is>
          <x:t xml:space="preserve">РТ-000359</x:t>
        </x:is>
      </x:c>
      <x:c r="F155" s="9" t="inlineStr">
        <x:is>
          <x:t xml:space="preserve">Подшипники</x:t>
        </x:is>
      </x:c>
      <x:c r="G155" s="9" t="inlineStr">
        <x:is>
          <x:t xml:space="preserve">Соколова Мария</x:t>
        </x:is>
      </x:c>
      <x:c r="H155" s="26" t="n">
        <x:v>0</x:v>
      </x:c>
    </x:row>
    <x:row r="156" ht="28" customHeight="1">
      <x:c r="A156" s="9" t="inlineStr">
        <x:is>
          <x:t xml:space="preserve">КЛ-032</x:t>
        </x:is>
      </x:c>
      <x:c r="B156" s="9" t="inlineStr">
        <x:is>
          <x:t xml:space="preserve">ООО «ДеньКомплект»</x:t>
        </x:is>
      </x:c>
      <x:c r="C156" s="25" t="n">
        <x:v>45720</x:v>
      </x:c>
      <x:c r="D156" s="26" t="n">
        <x:v>103500</x:v>
      </x:c>
      <x:c r="E156" s="9" t="inlineStr">
        <x:is>
          <x:t xml:space="preserve">РТ-000769</x:t>
        </x:is>
      </x:c>
      <x:c r="F156" s="9" t="inlineStr">
        <x:is>
          <x:t xml:space="preserve">Крепёж</x:t>
        </x:is>
      </x:c>
      <x:c r="G156" s="9" t="inlineStr">
        <x:is>
          <x:t xml:space="preserve">Кузнецов Павел</x:t>
        </x:is>
      </x:c>
      <x:c r="H156" s="26" t="n">
        <x:v>0</x:v>
      </x:c>
    </x:row>
    <x:row r="157" ht="28" customHeight="1">
      <x:c r="A157" s="9" t="inlineStr">
        <x:is>
          <x:t xml:space="preserve">КЛ-007</x:t>
        </x:is>
      </x:c>
      <x:c r="B157" s="9" t="inlineStr">
        <x:is>
          <x:t xml:space="preserve">ООО «ПромКонтур»</x:t>
        </x:is>
      </x:c>
      <x:c r="C157" s="25" t="n">
        <x:v>45800</x:v>
      </x:c>
      <x:c r="D157" s="26" t="n">
        <x:v>115000</x:v>
      </x:c>
      <x:c r="E157" s="9" t="inlineStr">
        <x:is>
          <x:t xml:space="preserve">РТ-000240</x:t>
        </x:is>
      </x:c>
      <x:c r="F157" s="9" t="inlineStr">
        <x:is>
          <x:t xml:space="preserve">Крепёж</x:t>
        </x:is>
      </x:c>
      <x:c r="G157" s="9" t="inlineStr">
        <x:is>
          <x:t xml:space="preserve">Соколова Мария</x:t>
        </x:is>
      </x:c>
      <x:c r="H157" s="26" t="n">
        <x:v>0</x:v>
      </x:c>
    </x:row>
    <x:row r="158" ht="28" customHeight="1">
      <x:c r="A158" s="9" t="inlineStr">
        <x:is>
          <x:t xml:space="preserve">КЛ-030</x:t>
        </x:is>
      </x:c>
      <x:c r="B158" s="9" t="inlineStr">
        <x:is>
          <x:t xml:space="preserve">ООО «КачествоОпт»</x:t>
        </x:is>
      </x:c>
      <x:c r="C158" s="25" t="n">
        <x:v>45367</x:v>
      </x:c>
      <x:c r="D158" s="26" t="n">
        <x:v>0</x:v>
      </x:c>
      <x:c r="E158" s="9" t="inlineStr">
        <x:is>
          <x:t xml:space="preserve">ВЗ-000650</x:t>
        </x:is>
      </x:c>
      <x:c r="F158" s="9" t="inlineStr">
        <x:is>
          <x:t xml:space="preserve">Промышленная химия</x:t>
        </x:is>
      </x:c>
      <x:c r="G158" s="9" t="inlineStr">
        <x:is>
          <x:t xml:space="preserve">Петров Илья</x:t>
        </x:is>
      </x:c>
      <x:c r="H158" s="26" t="n">
        <x:v>100000</x:v>
      </x:c>
    </x:row>
    <x:row r="159" ht="28" customHeight="1">
      <x:c r="A159" s="9" t="inlineStr">
        <x:is>
          <x:t xml:space="preserve">КЛ-004</x:t>
        </x:is>
      </x:c>
      <x:c r="B159" s="9" t="inlineStr">
        <x:is>
          <x:t xml:space="preserve">ООО «ТехноОпт»</x:t>
        </x:is>
      </x:c>
      <x:c r="C159" s="25" t="n">
        <x:v>45465</x:v>
      </x:c>
      <x:c r="D159" s="26" t="n">
        <x:v>79000</x:v>
      </x:c>
      <x:c r="E159" s="9" t="inlineStr">
        <x:is>
          <x:t xml:space="preserve">РТ-000121</x:t>
        </x:is>
      </x:c>
      <x:c r="F159" s="9" t="inlineStr">
        <x:is>
          <x:t xml:space="preserve">Инструмент</x:t>
        </x:is>
      </x:c>
      <x:c r="G159" s="9" t="inlineStr">
        <x:is>
          <x:t xml:space="preserve">Кузнецов Павел</x:t>
        </x:is>
      </x:c>
      <x:c r="H159" s="26" t="n">
        <x:v>0</x:v>
      </x:c>
    </x:row>
    <x:row r="160" ht="28" customHeight="1">
      <x:c r="A160" s="9" t="inlineStr">
        <x:is>
          <x:t xml:space="preserve">КЛ-023</x:t>
        </x:is>
      </x:c>
      <x:c r="B160" s="9" t="inlineStr">
        <x:is>
          <x:t xml:space="preserve">ООО «СадТехника»</x:t>
        </x:is>
      </x:c>
      <x:c r="C160" s="25" t="n">
        <x:v>45416</x:v>
      </x:c>
      <x:c r="D160" s="26" t="n">
        <x:v>306000</x:v>
      </x:c>
      <x:c r="E160" s="9" t="inlineStr">
        <x:is>
          <x:t xml:space="preserve">РТ-000531</x:t>
        </x:is>
      </x:c>
      <x:c r="F160" s="9" t="inlineStr">
        <x:is>
          <x:t xml:space="preserve">Кабель</x:t>
        </x:is>
      </x:c>
      <x:c r="G160" s="9" t="inlineStr">
        <x:is>
          <x:t xml:space="preserve">Соколова Мария</x:t>
        </x:is>
      </x:c>
      <x:c r="H160" s="26" t="n">
        <x:v>0</x:v>
      </x:c>
    </x:row>
    <x:row r="161" ht="28" customHeight="1">
      <x:c r="A161" s="9" t="inlineStr">
        <x:is>
          <x:t xml:space="preserve">КЛ-001</x:t>
        </x:is>
      </x:c>
      <x:c r="B161" s="9" t="inlineStr">
        <x:is>
          <x:t xml:space="preserve">ООО «АлтайКомплект»</x:t>
        </x:is>
      </x:c>
      <x:c r="C161" s="25" t="n">
        <x:v>45207</x:v>
      </x:c>
      <x:c r="D161" s="26" t="n">
        <x:v>43000</x:v>
      </x:c>
      <x:c r="E161" s="9" t="inlineStr">
        <x:is>
          <x:t xml:space="preserve">РТ-000002</x:t>
        </x:is>
      </x:c>
      <x:c r="F161" s="9" t="inlineStr">
        <x:is>
          <x:t xml:space="preserve">Подшипники</x:t>
        </x:is>
      </x:c>
      <x:c r="G161" s="9" t="inlineStr">
        <x:is>
          <x:t xml:space="preserve">Иванова Анна</x:t>
        </x:is>
      </x:c>
      <x:c r="H161" s="26" t="n">
        <x:v>0</x:v>
      </x:c>
    </x:row>
    <x:row r="162" ht="28" customHeight="1">
      <x:c r="A162" s="9" t="inlineStr">
        <x:is>
          <x:t xml:space="preserve">КЛ-037</x:t>
        </x:is>
      </x:c>
      <x:c r="B162" s="9" t="inlineStr">
        <x:is>
          <x:t xml:space="preserve">ООО «АтлантПром»</x:t>
        </x:is>
      </x:c>
      <x:c r="C162" s="25" t="n">
        <x:v>46101</x:v>
      </x:c>
      <x:c r="D162" s="26" t="n">
        <x:v>2200000</x:v>
      </x:c>
      <x:c r="E162" s="9" t="inlineStr">
        <x:is>
          <x:t xml:space="preserve">РТ-000941</x:t>
        </x:is>
      </x:c>
      <x:c r="F162" s="9" t="inlineStr">
        <x:is>
          <x:t xml:space="preserve">Крепёж</x:t>
        </x:is>
      </x:c>
      <x:c r="G162" s="9" t="inlineStr">
        <x:is>
          <x:t xml:space="preserve">Иванова Анна</x:t>
        </x:is>
      </x:c>
      <x:c r="H162" s="26" t="n">
        <x:v>0</x:v>
      </x:c>
    </x:row>
    <x:row r="163" ht="28" customHeight="1">
      <x:c r="A163" s="9" t="inlineStr">
        <x:is>
          <x:t xml:space="preserve">КЛ-013</x:t>
        </x:is>
      </x:c>
      <x:c r="B163" s="9" t="inlineStr">
        <x:is>
          <x:t xml:space="preserve">ООО «БазисИнструмент»</x:t>
        </x:is>
      </x:c>
      <x:c r="C163" s="25" t="n">
        <x:v>45465</x:v>
      </x:c>
      <x:c r="D163" s="26" t="n">
        <x:v>186000</x:v>
      </x:c>
      <x:c r="E163" s="9" t="inlineStr">
        <x:is>
          <x:t xml:space="preserve">РТ-000412</x:t>
        </x:is>
      </x:c>
      <x:c r="F163" s="9" t="inlineStr">
        <x:is>
          <x:t xml:space="preserve">Кабель</x:t>
        </x:is>
      </x:c>
      <x:c r="G163" s="9" t="inlineStr">
        <x:is>
          <x:t xml:space="preserve">Иванова Анна</x:t>
        </x:is>
      </x:c>
      <x:c r="H163" s="26" t="n">
        <x:v>0</x:v>
      </x:c>
    </x:row>
    <x:row r="164" ht="28" customHeight="1">
      <x:c r="A164" s="9" t="inlineStr">
        <x:is>
          <x:t xml:space="preserve">КЛ-033</x:t>
        </x:is>
      </x:c>
      <x:c r="B164" s="9" t="inlineStr">
        <x:is>
          <x:t xml:space="preserve">ООО «МультиПоставка»</x:t>
        </x:is>
      </x:c>
      <x:c r="C164" s="25" t="n">
        <x:v>45540</x:v>
      </x:c>
      <x:c r="D164" s="26" t="n">
        <x:v>106500</x:v>
      </x:c>
      <x:c r="E164" s="9" t="inlineStr">
        <x:is>
          <x:t xml:space="preserve">РТ-000822</x:t>
        </x:is>
      </x:c>
      <x:c r="F164" s="9" t="inlineStr">
        <x:is>
          <x:t xml:space="preserve">Кабель</x:t>
        </x:is>
      </x:c>
      <x:c r="G164" s="9" t="inlineStr">
        <x:is>
          <x:t xml:space="preserve">Иванова Анна</x:t>
        </x:is>
      </x:c>
      <x:c r="H164" s="26" t="n">
        <x:v>0</x:v>
      </x:c>
    </x:row>
    <x:row r="165" ht="28" customHeight="1">
      <x:c r="A165" s="9" t="inlineStr">
        <x:is>
          <x:t xml:space="preserve">КЛ-009</x:t>
        </x:is>
      </x:c>
      <x:c r="B165" s="9" t="inlineStr">
        <x:is>
          <x:t xml:space="preserve">ООО «МагистральСнаб»</x:t>
        </x:is>
      </x:c>
      <x:c r="C165" s="25" t="n">
        <x:v>45915</x:v>
      </x:c>
      <x:c r="D165" s="26" t="n">
        <x:v>138000</x:v>
      </x:c>
      <x:c r="E165" s="9" t="inlineStr">
        <x:is>
          <x:t xml:space="preserve">РТ-000293</x:t>
        </x:is>
      </x:c>
      <x:c r="F165" s="9" t="inlineStr">
        <x:is>
          <x:t xml:space="preserve">Инструмент</x:t>
        </x:is>
      </x:c>
      <x:c r="G165" s="9" t="inlineStr">
        <x:is>
          <x:t xml:space="preserve">Иванова Анна</x:t>
        </x:is>
      </x:c>
      <x:c r="H165" s="26" t="n">
        <x:v>0</x:v>
      </x:c>
    </x:row>
    <x:row r="166" ht="28" customHeight="1">
      <x:c r="A166" s="9" t="inlineStr">
        <x:is>
          <x:t xml:space="preserve">КЛ-031</x:t>
        </x:is>
      </x:c>
      <x:c r="B166" s="9" t="inlineStr">
        <x:is>
          <x:t xml:space="preserve">ООО «РеверсСнаб»</x:t>
        </x:is>
      </x:c>
      <x:c r="C166" s="25" t="n">
        <x:v>45465</x:v>
      </x:c>
      <x:c r="D166" s="26" t="n">
        <x:v>100000</x:v>
      </x:c>
      <x:c r="E166" s="9" t="inlineStr">
        <x:is>
          <x:t xml:space="preserve">РТ-000703</x:t>
        </x:is>
      </x:c>
      <x:c r="F166" s="9" t="inlineStr">
        <x:is>
          <x:t xml:space="preserve">Подшипники</x:t>
        </x:is>
      </x:c>
      <x:c r="G166" s="9" t="inlineStr">
        <x:is>
          <x:t xml:space="preserve">Соколова Мария</x:t>
        </x:is>
      </x:c>
      <x:c r="H166" s="26" t="n">
        <x:v>0</x:v>
      </x:c>
    </x:row>
    <x:row r="167" ht="28" customHeight="1">
      <x:c r="A167" s="9" t="inlineStr">
        <x:is>
          <x:t xml:space="preserve">КЛ-005</x:t>
        </x:is>
      </x:c>
      <x:c r="B167" s="9" t="inlineStr">
        <x:is>
          <x:t xml:space="preserve">ООО «УралКрепёж»</x:t>
        </x:is>
      </x:c>
      <x:c r="C167" s="25" t="n">
        <x:v>45967</x:v>
      </x:c>
      <x:c r="D167" s="26" t="n">
        <x:v>90000</x:v>
      </x:c>
      <x:c r="E167" s="9" t="inlineStr">
        <x:is>
          <x:t xml:space="preserve">РТ-000174</x:t>
        </x:is>
      </x:c>
      <x:c r="F167" s="9" t="inlineStr">
        <x:is>
          <x:t xml:space="preserve">Промышленная химия</x:t>
        </x:is>
      </x:c>
      <x:c r="G167" s="9" t="inlineStr">
        <x:is>
          <x:t xml:space="preserve">Иванова Анна</x:t>
        </x:is>
      </x:c>
      <x:c r="H167" s="26" t="n">
        <x:v>0</x:v>
      </x:c>
    </x:row>
    <x:row r="168" ht="28" customHeight="1">
      <x:c r="A168" s="9" t="inlineStr">
        <x:is>
          <x:t xml:space="preserve">КЛ-028</x:t>
        </x:is>
      </x:c>
      <x:c r="B168" s="9" t="inlineStr">
        <x:is>
          <x:t xml:space="preserve">ООО «РостСнаб»</x:t>
        </x:is>
      </x:c>
      <x:c r="C168" s="25" t="n">
        <x:v>45510</x:v>
      </x:c>
      <x:c r="D168" s="26" t="n">
        <x:v>366000</x:v>
      </x:c>
      <x:c r="E168" s="9" t="inlineStr">
        <x:is>
          <x:t xml:space="preserve">РТ-000584</x:t>
        </x:is>
      </x:c>
      <x:c r="F168" s="9" t="inlineStr">
        <x:is>
          <x:t xml:space="preserve">Кабель</x:t>
        </x:is>
      </x:c>
      <x:c r="G168" s="9" t="inlineStr">
        <x:is>
          <x:t xml:space="preserve">Кузнецов Павел</x:t>
        </x:is>
      </x:c>
      <x:c r="H168" s="26" t="n">
        <x:v>0</x:v>
      </x:c>
    </x:row>
    <x:row r="169" ht="28" customHeight="1">
      <x:c r="A169" s="9" t="inlineStr">
        <x:is>
          <x:t xml:space="preserve">КЛ-001</x:t>
        </x:is>
      </x:c>
      <x:c r="B169" s="9" t="inlineStr">
        <x:is>
          <x:t xml:space="preserve">ООО «АлтайКомплект»</x:t>
        </x:is>
      </x:c>
      <x:c r="C169" s="25" t="n">
        <x:v>46267</x:v>
      </x:c>
      <x:c r="D169" s="26" t="n">
        <x:v>42000</x:v>
      </x:c>
      <x:c r="E169" s="9" t="inlineStr">
        <x:is>
          <x:t xml:space="preserve">РТ-000055</x:t>
        </x:is>
      </x:c>
      <x:c r="F169" s="9" t="inlineStr">
        <x:is>
          <x:t xml:space="preserve">Подшипники</x:t>
        </x:is>
      </x:c>
      <x:c r="G169" s="9" t="inlineStr">
        <x:is>
          <x:t xml:space="preserve">Иванова Анна</x:t>
        </x:is>
      </x:c>
      <x:c r="H169" s="26" t="n">
        <x:v>0</x:v>
      </x:c>
    </x:row>
    <x:row r="170" ht="28" customHeight="1">
      <x:c r="A170" s="9" t="inlineStr">
        <x:is>
          <x:t xml:space="preserve">КЛ-039</x:t>
        </x:is>
      </x:c>
      <x:c r="B170" s="9" t="inlineStr">
        <x:is>
          <x:t xml:space="preserve">ООО «МикроКрепёж»</x:t>
        </x:is>
      </x:c>
      <x:c r="C170" s="25" t="n">
        <x:v>45455</x:v>
      </x:c>
      <x:c r="D170" s="26" t="n">
        <x:v>3000</x:v>
      </x:c>
      <x:c r="E170" s="9" t="inlineStr">
        <x:is>
          <x:t xml:space="preserve">РТ-000994</x:t>
        </x:is>
      </x:c>
      <x:c r="F170" s="9" t="inlineStr">
        <x:is>
          <x:t xml:space="preserve">Инструмент</x:t>
        </x:is>
      </x:c>
      <x:c r="G170" s="9" t="inlineStr">
        <x:is>
          <x:t xml:space="preserve">Соколова Мария</x:t>
        </x:is>
      </x:c>
      <x:c r="H170" s="26" t="n">
        <x:v>0</x:v>
      </x:c>
    </x:row>
    <x:row r="171" ht="28" customHeight="1">
      <x:c r="A171" s="9" t="inlineStr">
        <x:is>
          <x:t xml:space="preserve">КЛ-014</x:t>
        </x:is>
      </x:c>
      <x:c r="B171" s="9" t="inlineStr">
        <x:is>
          <x:t xml:space="preserve">ООО «РегионТех»</x:t>
        </x:is>
      </x:c>
      <x:c r="C171" s="25" t="n">
        <x:v>46080</x:v>
      </x:c>
      <x:c r="D171" s="26" t="n">
        <x:v>198000</x:v>
      </x:c>
      <x:c r="E171" s="9" t="inlineStr">
        <x:is>
          <x:t xml:space="preserve">РТ-000465</x:t>
        </x:is>
      </x:c>
      <x:c r="F171" s="9" t="inlineStr">
        <x:is>
          <x:t xml:space="preserve">Инструмент</x:t>
        </x:is>
      </x:c>
      <x:c r="G171" s="9" t="inlineStr">
        <x:is>
          <x:t xml:space="preserve">Петров Илья</x:t>
        </x:is>
      </x:c>
      <x:c r="H171" s="26" t="n">
        <x:v>0</x:v>
      </x:c>
    </x:row>
    <x:row r="172" ht="28" customHeight="1">
      <x:c r="A172" s="9" t="inlineStr">
        <x:is>
          <x:t xml:space="preserve">КЛ-034</x:t>
        </x:is>
      </x:c>
      <x:c r="B172" s="9" t="inlineStr">
        <x:is>
          <x:t xml:space="preserve">ООО «ПеременныйРитм»</x:t>
        </x:is>
      </x:c>
      <x:c r="C172" s="25" t="n">
        <x:v>46083</x:v>
      </x:c>
      <x:c r="D172" s="26" t="n">
        <x:v>438000</x:v>
      </x:c>
      <x:c r="E172" s="9" t="inlineStr">
        <x:is>
          <x:t xml:space="preserve">РТ-000875</x:t>
        </x:is>
      </x:c>
      <x:c r="F172" s="9" t="inlineStr">
        <x:is>
          <x:t xml:space="preserve">Инструмент</x:t>
        </x:is>
      </x:c>
      <x:c r="G172" s="9" t="inlineStr">
        <x:is>
          <x:t xml:space="preserve">Петров Илья</x:t>
        </x:is>
      </x:c>
      <x:c r="H172" s="26" t="n">
        <x:v>0</x:v>
      </x:c>
    </x:row>
    <x:row r="173" ht="28" customHeight="1">
      <x:c r="A173" s="9" t="inlineStr">
        <x:is>
          <x:t xml:space="preserve">КЛ-011</x:t>
        </x:is>
      </x:c>
      <x:c r="B173" s="9" t="inlineStr">
        <x:is>
          <x:t xml:space="preserve">ООО «СфераКомплект»</x:t>
        </x:is>
      </x:c>
      <x:c r="C173" s="25" t="n">
        <x:v>45465</x:v>
      </x:c>
      <x:c r="D173" s="26" t="n">
        <x:v>162000</x:v>
      </x:c>
      <x:c r="E173" s="9" t="inlineStr">
        <x:is>
          <x:t xml:space="preserve">РТ-000346</x:t>
        </x:is>
      </x:c>
      <x:c r="F173" s="9" t="inlineStr">
        <x:is>
          <x:t xml:space="preserve">Подшипники</x:t>
        </x:is>
      </x:c>
      <x:c r="G173" s="9" t="inlineStr">
        <x:is>
          <x:t xml:space="preserve">Соколова Мария</x:t>
        </x:is>
      </x:c>
      <x:c r="H173" s="26" t="n">
        <x:v>0</x:v>
      </x:c>
    </x:row>
    <x:row r="174" ht="28" customHeight="1">
      <x:c r="A174" s="9" t="inlineStr">
        <x:is>
          <x:t xml:space="preserve">КЛ-032</x:t>
        </x:is>
      </x:c>
      <x:c r="B174" s="9" t="inlineStr">
        <x:is>
          <x:t xml:space="preserve">ООО «ДеньКомплект»</x:t>
        </x:is>
      </x:c>
      <x:c r="C174" s="25" t="n">
        <x:v>45480</x:v>
      </x:c>
      <x:c r="D174" s="26" t="n">
        <x:v>415000</x:v>
      </x:c>
      <x:c r="E174" s="9" t="inlineStr">
        <x:is>
          <x:t xml:space="preserve">РТ-000756</x:t>
        </x:is>
      </x:c>
      <x:c r="F174" s="9" t="inlineStr">
        <x:is>
          <x:t xml:space="preserve">Крепёж</x:t>
        </x:is>
      </x:c>
      <x:c r="G174" s="9" t="inlineStr">
        <x:is>
          <x:t xml:space="preserve">Кузнецов Павел</x:t>
        </x:is>
      </x:c>
      <x:c r="H174" s="26" t="n">
        <x:v>0</x:v>
      </x:c>
    </x:row>
    <x:row r="175" ht="28" customHeight="1">
      <x:c r="A175" s="9" t="inlineStr">
        <x:is>
          <x:t xml:space="preserve">КЛ-007</x:t>
        </x:is>
      </x:c>
      <x:c r="B175" s="9" t="inlineStr">
        <x:is>
          <x:t xml:space="preserve">ООО «ПромКонтур»</x:t>
        </x:is>
      </x:c>
      <x:c r="C175" s="25" t="n">
        <x:v>45215</x:v>
      </x:c>
      <x:c r="D175" s="26" t="n">
        <x:v>114000</x:v>
      </x:c>
      <x:c r="E175" s="9" t="inlineStr">
        <x:is>
          <x:t xml:space="preserve">РТ-000227</x:t>
        </x:is>
      </x:c>
      <x:c r="F175" s="9" t="inlineStr">
        <x:is>
          <x:t xml:space="preserve">Крепёж</x:t>
        </x:is>
      </x:c>
      <x:c r="G175" s="9" t="inlineStr">
        <x:is>
          <x:t xml:space="preserve">Соколова Мария</x:t>
        </x:is>
      </x:c>
      <x:c r="H175" s="26" t="n">
        <x:v>0</x:v>
      </x:c>
    </x:row>
    <x:row r="176" ht="28" customHeight="1">
      <x:c r="A176" s="9" t="inlineStr">
        <x:is>
          <x:t xml:space="preserve">КЛ-029</x:t>
        </x:is>
      </x:c>
      <x:c r="B176" s="9" t="inlineStr">
        <x:is>
          <x:t xml:space="preserve">ООО «ВозвратКомплект»</x:t>
        </x:is>
      </x:c>
      <x:c r="C176" s="25" t="n">
        <x:v>46125</x:v>
      </x:c>
      <x:c r="D176" s="26" t="n">
        <x:v>101000</x:v>
      </x:c>
      <x:c r="E176" s="9" t="inlineStr">
        <x:is>
          <x:t xml:space="preserve">РТ-000637</x:t>
        </x:is>
      </x:c>
      <x:c r="F176" s="9" t="inlineStr">
        <x:is>
          <x:t xml:space="preserve">Инструмент</x:t>
        </x:is>
      </x:c>
      <x:c r="G176" s="9" t="inlineStr">
        <x:is>
          <x:t xml:space="preserve">Иванова Анна</x:t>
        </x:is>
      </x:c>
      <x:c r="H176" s="26" t="n">
        <x:v>0</x:v>
      </x:c>
    </x:row>
    <x:row r="177" ht="28" customHeight="1">
      <x:c r="A177" s="9" t="inlineStr">
        <x:is>
          <x:t xml:space="preserve">КЛ-003</x:t>
        </x:is>
      </x:c>
      <x:c r="B177" s="9" t="inlineStr">
        <x:is>
          <x:t xml:space="preserve">ООО «ВекторСнаб»</x:t>
        </x:is>
      </x:c>
      <x:c r="C177" s="25" t="n">
        <x:v>45890</x:v>
      </x:c>
      <x:c r="D177" s="26" t="n">
        <x:v>66000</x:v>
      </x:c>
      <x:c r="E177" s="9" t="inlineStr">
        <x:is>
          <x:t xml:space="preserve">РТ-000108</x:t>
        </x:is>
      </x:c>
      <x:c r="F177" s="9" t="inlineStr">
        <x:is>
          <x:t xml:space="preserve">Кабель</x:t>
        </x:is>
      </x:c>
      <x:c r="G177" s="9" t="inlineStr">
        <x:is>
          <x:t xml:space="preserve">Соколова Мария</x:t>
        </x:is>
      </x:c>
      <x:c r="H177" s="26" t="n">
        <x:v>0</x:v>
      </x:c>
    </x:row>
    <x:row r="178" ht="28" customHeight="1">
      <x:c r="A178" s="9" t="inlineStr">
        <x:is>
          <x:t xml:space="preserve">КЛ-010</x:t>
        </x:is>
      </x:c>
      <x:c r="B178" s="9" t="inlineStr">
        <x:is>
          <x:t xml:space="preserve">ООО «ОрионПром»</x:t>
        </x:is>
      </x:c>
      <x:c r="C178" s="25" t="n">
        <x:v>45180</x:v>
      </x:c>
      <x:c r="D178" s="26" t="n">
        <x:v>150000</x:v>
      </x:c>
      <x:c r="E178" s="9" t="inlineStr">
        <x:is>
          <x:t xml:space="preserve">РТ-000303</x:t>
        </x:is>
      </x:c>
      <x:c r="F178" s="9" t="inlineStr">
        <x:is>
          <x:t xml:space="preserve">Промышленная химия</x:t>
        </x:is>
      </x:c>
      <x:c r="G178" s="9" t="inlineStr">
        <x:is>
          <x:t xml:space="preserve">Петров Илья</x:t>
        </x:is>
      </x:c>
      <x:c r="H178" s="26" t="n">
        <x:v>0</x:v>
      </x:c>
    </x:row>
    <x:row r="179" ht="28" customHeight="1">
      <x:c r="A179" s="9" t="inlineStr">
        <x:is>
          <x:t xml:space="preserve">КЛ-022</x:t>
        </x:is>
      </x:c>
      <x:c r="B179" s="9" t="inlineStr">
        <x:is>
          <x:t xml:space="preserve">ООО «ПолеСнаб»</x:t>
        </x:is>
      </x:c>
      <x:c r="C179" s="25" t="n">
        <x:v>45721</x:v>
      </x:c>
      <x:c r="D179" s="26" t="n">
        <x:v>293000</x:v>
      </x:c>
      <x:c r="E179" s="9" t="inlineStr">
        <x:is>
          <x:t xml:space="preserve">РТ-000518</x:t>
        </x:is>
      </x:c>
      <x:c r="F179" s="9" t="inlineStr">
        <x:is>
          <x:t xml:space="preserve">Крепёж</x:t>
        </x:is>
      </x:c>
      <x:c r="G179" s="9" t="inlineStr">
        <x:is>
          <x:t xml:space="preserve">Петров Илья</x:t>
        </x:is>
      </x:c>
      <x:c r="H179" s="26" t="n">
        <x:v>0</x:v>
      </x:c>
    </x:row>
    <x:row r="180" ht="28" customHeight="1">
      <x:c r="A180" s="9" t="inlineStr">
        <x:is>
          <x:t xml:space="preserve">КЛ-037</x:t>
        </x:is>
      </x:c>
      <x:c r="B180" s="9" t="inlineStr">
        <x:is>
          <x:t xml:space="preserve">ООО «АтлантПром»</x:t>
        </x:is>
      </x:c>
      <x:c r="C180" s="25" t="n">
        <x:v>45711</x:v>
      </x:c>
      <x:c r="D180" s="26" t="n">
        <x:v>2199000</x:v>
      </x:c>
      <x:c r="E180" s="9" t="inlineStr">
        <x:is>
          <x:t xml:space="preserve">РТ-000928</x:t>
        </x:is>
      </x:c>
      <x:c r="F180" s="9" t="inlineStr">
        <x:is>
          <x:t xml:space="preserve">Крепёж</x:t>
        </x:is>
      </x:c>
      <x:c r="G180" s="9" t="inlineStr">
        <x:is>
          <x:t xml:space="preserve">Иванова Анна</x:t>
        </x:is>
      </x:c>
      <x:c r="H180" s="26" t="n">
        <x:v>0</x:v>
      </x:c>
    </x:row>
    <x:row r="181" ht="28" customHeight="1">
      <x:c r="A181" s="9" t="inlineStr">
        <x:is>
          <x:t xml:space="preserve">КЛ-012</x:t>
        </x:is>
      </x:c>
      <x:c r="B181" s="9" t="inlineStr">
        <x:is>
          <x:t xml:space="preserve">ООО «ОптМеханика»</x:t>
        </x:is>
      </x:c>
      <x:c r="C181" s="25" t="n">
        <x:v>46050</x:v>
      </x:c>
      <x:c r="D181" s="26" t="n">
        <x:v>173000</x:v>
      </x:c>
      <x:c r="E181" s="9" t="inlineStr">
        <x:is>
          <x:t xml:space="preserve">РТ-000399</x:t>
        </x:is>
      </x:c>
      <x:c r="F181" s="9" t="inlineStr">
        <x:is>
          <x:t xml:space="preserve">Крепёж</x:t>
        </x:is>
      </x:c>
      <x:c r="G181" s="9" t="inlineStr">
        <x:is>
          <x:t xml:space="preserve">Кузнецов Павел</x:t>
        </x:is>
      </x:c>
      <x:c r="H181" s="26" t="n">
        <x:v>0</x:v>
      </x:c>
    </x:row>
    <x:row r="182" ht="28" customHeight="1">
      <x:c r="A182" s="9" t="inlineStr">
        <x:is>
          <x:t xml:space="preserve">КЛ-033</x:t>
        </x:is>
      </x:c>
      <x:c r="B182" s="9" t="inlineStr">
        <x:is>
          <x:t xml:space="preserve">ООО «МультиПоставка»</x:t>
        </x:is>
      </x:c>
      <x:c r="C182" s="25" t="n">
        <x:v>45300</x:v>
      </x:c>
      <x:c r="D182" s="26" t="n">
        <x:v>427000</x:v>
      </x:c>
      <x:c r="E182" s="9" t="inlineStr">
        <x:is>
          <x:t xml:space="preserve">РТ-000809</x:t>
        </x:is>
      </x:c>
      <x:c r="F182" s="9" t="inlineStr">
        <x:is>
          <x:t xml:space="preserve">Кабель</x:t>
        </x:is>
      </x:c>
      <x:c r="G182" s="9" t="inlineStr">
        <x:is>
          <x:t xml:space="preserve">Иванова Анна</x:t>
        </x:is>
      </x:c>
      <x:c r="H182" s="26" t="n">
        <x:v>0</x:v>
      </x:c>
    </x:row>
    <x:row r="183" ht="28" customHeight="1">
      <x:c r="A183" s="9" t="inlineStr">
        <x:is>
          <x:t xml:space="preserve">КЛ-009</x:t>
        </x:is>
      </x:c>
      <x:c r="B183" s="9" t="inlineStr">
        <x:is>
          <x:t xml:space="preserve">ООО «МагистральСнаб»</x:t>
        </x:is>
      </x:c>
      <x:c r="C183" s="25" t="n">
        <x:v>45525</x:v>
      </x:c>
      <x:c r="D183" s="26" t="n">
        <x:v>137000</x:v>
      </x:c>
      <x:c r="E183" s="9" t="inlineStr">
        <x:is>
          <x:t xml:space="preserve">РТ-000280</x:t>
        </x:is>
      </x:c>
      <x:c r="F183" s="9" t="inlineStr">
        <x:is>
          <x:t xml:space="preserve">Инструмент</x:t>
        </x:is>
      </x:c>
      <x:c r="G183" s="9" t="inlineStr">
        <x:is>
          <x:t xml:space="preserve">Иванова Анна</x:t>
        </x:is>
      </x:c>
      <x:c r="H183" s="26" t="n">
        <x:v>0</x:v>
      </x:c>
    </x:row>
    <x:row r="184" ht="28" customHeight="1">
      <x:c r="A184" s="9" t="inlineStr">
        <x:is>
          <x:t xml:space="preserve">КЛ-030</x:t>
        </x:is>
      </x:c>
      <x:c r="B184" s="9" t="inlineStr">
        <x:is>
          <x:t xml:space="preserve">ООО «КачествоОпт»</x:t>
        </x:is>
      </x:c>
      <x:c r="C184" s="25" t="n">
        <x:v>46267</x:v>
      </x:c>
      <x:c r="D184" s="26" t="n">
        <x:v>0</x:v>
      </x:c>
      <x:c r="E184" s="9" t="inlineStr">
        <x:is>
          <x:t xml:space="preserve">ВЗ-000690</x:t>
        </x:is>
      </x:c>
      <x:c r="F184" s="9" t="inlineStr">
        <x:is>
          <x:t xml:space="preserve">Промышленная химия</x:t>
        </x:is>
      </x:c>
      <x:c r="G184" s="9" t="inlineStr">
        <x:is>
          <x:t xml:space="preserve">Петров Илья</x:t>
        </x:is>
      </x:c>
      <x:c r="H184" s="26" t="n">
        <x:v>100000</x:v>
      </x:c>
    </x:row>
    <x:row r="185" ht="28" customHeight="1">
      <x:c r="A185" s="9" t="inlineStr">
        <x:is>
          <x:t xml:space="preserve">КЛ-005</x:t>
        </x:is>
      </x:c>
      <x:c r="B185" s="9" t="inlineStr">
        <x:is>
          <x:t xml:space="preserve">ООО «УралКрепёж»</x:t>
        </x:is>
      </x:c>
      <x:c r="C185" s="25" t="n">
        <x:v>45707</x:v>
      </x:c>
      <x:c r="D185" s="26" t="n">
        <x:v>89000</x:v>
      </x:c>
      <x:c r="E185" s="9" t="inlineStr">
        <x:is>
          <x:t xml:space="preserve">РТ-000161</x:t>
        </x:is>
      </x:c>
      <x:c r="F185" s="9" t="inlineStr">
        <x:is>
          <x:t xml:space="preserve">Промышленная химия</x:t>
        </x:is>
      </x:c>
      <x:c r="G185" s="9" t="inlineStr">
        <x:is>
          <x:t xml:space="preserve">Иванова Анна</x:t>
        </x:is>
      </x:c>
      <x:c r="H185" s="26" t="n">
        <x:v>0</x:v>
      </x:c>
    </x:row>
    <x:row r="186" ht="28" customHeight="1">
      <x:c r="A186" s="9" t="inlineStr">
        <x:is>
          <x:t xml:space="preserve">КЛ-027</x:t>
        </x:is>
      </x:c>
      <x:c r="B186" s="9" t="inlineStr">
        <x:is>
          <x:t xml:space="preserve">ООО «ТемпПром»</x:t>
        </x:is>
      </x:c>
      <x:c r="C186" s="25" t="n">
        <x:v>45600</x:v>
      </x:c>
      <x:c r="D186" s="26" t="n">
        <x:v>355000</x:v>
      </x:c>
      <x:c r="E186" s="9" t="inlineStr">
        <x:is>
          <x:t xml:space="preserve">РТ-000571</x:t>
        </x:is>
      </x:c>
      <x:c r="F186" s="9" t="inlineStr">
        <x:is>
          <x:t xml:space="preserve">Крепёж</x:t>
        </x:is>
      </x:c>
      <x:c r="G186" s="9" t="inlineStr">
        <x:is>
          <x:t xml:space="preserve">Соколова Мария</x:t>
        </x:is>
      </x:c>
      <x:c r="H186" s="26" t="n">
        <x:v>0</x:v>
      </x:c>
    </x:row>
    <x:row r="187" ht="28" customHeight="1">
      <x:c r="A187" s="9" t="inlineStr">
        <x:is>
          <x:t xml:space="preserve">КЛ-001</x:t>
        </x:is>
      </x:c>
      <x:c r="B187" s="9" t="inlineStr">
        <x:is>
          <x:t xml:space="preserve">ООО «АлтайКомплект»</x:t>
        </x:is>
      </x:c>
      <x:c r="C187" s="25" t="n">
        <x:v>46007</x:v>
      </x:c>
      <x:c r="D187" s="26" t="n">
        <x:v>41000</x:v>
      </x:c>
      <x:c r="E187" s="9" t="inlineStr">
        <x:is>
          <x:t xml:space="preserve">РТ-000042</x:t>
        </x:is>
      </x:c>
      <x:c r="F187" s="9" t="inlineStr">
        <x:is>
          <x:t xml:space="preserve">Подшипники</x:t>
        </x:is>
      </x:c>
      <x:c r="G187" s="9" t="inlineStr">
        <x:is>
          <x:t xml:space="preserve">Иванова Анна</x:t>
        </x:is>
      </x:c>
      <x:c r="H187" s="26" t="n">
        <x:v>0</x:v>
      </x:c>
    </x:row>
    <x:row r="188" ht="28" customHeight="1">
      <x:c r="A188" s="9" t="inlineStr">
        <x:is>
          <x:t xml:space="preserve">КЛ-039</x:t>
        </x:is>
      </x:c>
      <x:c r="B188" s="9" t="inlineStr">
        <x:is>
          <x:t xml:space="preserve">ООО «МикроКрепёж»</x:t>
        </x:is>
      </x:c>
      <x:c r="C188" s="25" t="n">
        <x:v>45195</x:v>
      </x:c>
      <x:c r="D188" s="26" t="n">
        <x:v>2000</x:v>
      </x:c>
      <x:c r="E188" s="9" t="inlineStr">
        <x:is>
          <x:t xml:space="preserve">РТ-000981</x:t>
        </x:is>
      </x:c>
      <x:c r="F188" s="9" t="inlineStr">
        <x:is>
          <x:t xml:space="preserve">Инструмент</x:t>
        </x:is>
      </x:c>
      <x:c r="G188" s="9" t="inlineStr">
        <x:is>
          <x:t xml:space="preserve">Соколова Мария</x:t>
        </x:is>
      </x:c>
      <x:c r="H188" s="26" t="n">
        <x:v>0</x:v>
      </x:c>
    </x:row>
    <x:row r="189" ht="28" customHeight="1">
      <x:c r="A189" s="9" t="inlineStr">
        <x:is>
          <x:t xml:space="preserve">КЛ-014</x:t>
        </x:is>
      </x:c>
      <x:c r="B189" s="9" t="inlineStr">
        <x:is>
          <x:t xml:space="preserve">ООО «РегионТех»</x:t>
        </x:is>
      </x:c>
      <x:c r="C189" s="25" t="n">
        <x:v>45690</x:v>
      </x:c>
      <x:c r="D189" s="26" t="n">
        <x:v>197000</x:v>
      </x:c>
      <x:c r="E189" s="9" t="inlineStr">
        <x:is>
          <x:t xml:space="preserve">РТ-000452</x:t>
        </x:is>
      </x:c>
      <x:c r="F189" s="9" t="inlineStr">
        <x:is>
          <x:t xml:space="preserve">Инструмент</x:t>
        </x:is>
      </x:c>
      <x:c r="G189" s="9" t="inlineStr">
        <x:is>
          <x:t xml:space="preserve">Петров Илья</x:t>
        </x:is>
      </x:c>
      <x:c r="H189" s="26" t="n">
        <x:v>0</x:v>
      </x:c>
    </x:row>
    <x:row r="190" ht="28" customHeight="1">
      <x:c r="A190" s="9" t="inlineStr">
        <x:is>
          <x:t xml:space="preserve">КЛ-034</x:t>
        </x:is>
      </x:c>
      <x:c r="B190" s="9" t="inlineStr">
        <x:is>
          <x:t xml:space="preserve">ООО «ПеременныйРитм»</x:t>
        </x:is>
      </x:c>
      <x:c r="C190" s="25" t="n">
        <x:v>45285</x:v>
      </x:c>
      <x:c r="D190" s="26" t="n">
        <x:v>437000</x:v>
      </x:c>
      <x:c r="E190" s="9" t="inlineStr">
        <x:is>
          <x:t xml:space="preserve">РТ-000862</x:t>
        </x:is>
      </x:c>
      <x:c r="F190" s="9" t="inlineStr">
        <x:is>
          <x:t xml:space="preserve">Инструмент</x:t>
        </x:is>
      </x:c>
      <x:c r="G190" s="9" t="inlineStr">
        <x:is>
          <x:t xml:space="preserve">Петров Илья</x:t>
        </x:is>
      </x:c>
      <x:c r="H190" s="26" t="n">
        <x:v>0</x:v>
      </x:c>
    </x:row>
    <x:row r="191" ht="28" customHeight="1">
      <x:c r="A191" s="9" t="inlineStr">
        <x:is>
          <x:t xml:space="preserve">КЛ-010</x:t>
        </x:is>
      </x:c>
      <x:c r="B191" s="9" t="inlineStr">
        <x:is>
          <x:t xml:space="preserve">ООО «ОрионПром»</x:t>
        </x:is>
      </x:c>
      <x:c r="C191" s="25" t="n">
        <x:v>46080</x:v>
      </x:c>
      <x:c r="D191" s="26" t="n">
        <x:v>150000</x:v>
      </x:c>
      <x:c r="E191" s="9" t="inlineStr">
        <x:is>
          <x:t xml:space="preserve">РТ-000333</x:t>
        </x:is>
      </x:c>
      <x:c r="F191" s="9" t="inlineStr">
        <x:is>
          <x:t xml:space="preserve">Промышленная химия</x:t>
        </x:is>
      </x:c>
      <x:c r="G191" s="9" t="inlineStr">
        <x:is>
          <x:t xml:space="preserve">Петров Илья</x:t>
        </x:is>
      </x:c>
      <x:c r="H191" s="26" t="n">
        <x:v>0</x:v>
      </x:c>
    </x:row>
    <x:row r="192" ht="28" customHeight="1">
      <x:c r="A192" s="9" t="inlineStr">
        <x:is>
          <x:t xml:space="preserve">КЛ-032</x:t>
        </x:is>
      </x:c>
      <x:c r="B192" s="9" t="inlineStr">
        <x:is>
          <x:t xml:space="preserve">ООО «ДеньКомплект»</x:t>
        </x:is>
      </x:c>
      <x:c r="C192" s="25" t="n">
        <x:v>45270</x:v>
      </x:c>
      <x:c r="D192" s="26" t="n">
        <x:v>414000</x:v>
      </x:c>
      <x:c r="E192" s="9" t="inlineStr">
        <x:is>
          <x:t xml:space="preserve">РТ-000743</x:t>
        </x:is>
      </x:c>
      <x:c r="F192" s="9" t="inlineStr">
        <x:is>
          <x:t xml:space="preserve">Крепёж</x:t>
        </x:is>
      </x:c>
      <x:c r="G192" s="9" t="inlineStr">
        <x:is>
          <x:t xml:space="preserve">Кузнецов Павел</x:t>
        </x:is>
      </x:c>
      <x:c r="H192" s="26" t="n">
        <x:v>0</x:v>
      </x:c>
    </x:row>
    <x:row r="193" ht="28" customHeight="1">
      <x:c r="A193" s="9" t="inlineStr">
        <x:is>
          <x:t xml:space="preserve">КЛ-006</x:t>
        </x:is>
      </x:c>
      <x:c r="B193" s="9" t="inlineStr">
        <x:is>
          <x:t xml:space="preserve">ООО «СибирьКабель»</x:t>
        </x:is>
      </x:c>
      <x:c r="C193" s="25" t="n">
        <x:v>45903</x:v>
      </x:c>
      <x:c r="D193" s="26" t="n">
        <x:v>102000</x:v>
      </x:c>
      <x:c r="E193" s="9" t="inlineStr">
        <x:is>
          <x:t xml:space="preserve">РТ-000214</x:t>
        </x:is>
      </x:c>
      <x:c r="F193" s="9" t="inlineStr">
        <x:is>
          <x:t xml:space="preserve">Подшипники</x:t>
        </x:is>
      </x:c>
      <x:c r="G193" s="9" t="inlineStr">
        <x:is>
          <x:t xml:space="preserve">Петров Илья</x:t>
        </x:is>
      </x:c>
      <x:c r="H193" s="26" t="n">
        <x:v>0</x:v>
      </x:c>
    </x:row>
    <x:row r="194" ht="28" customHeight="1">
      <x:c r="A194" s="9" t="inlineStr">
        <x:is>
          <x:t xml:space="preserve">КЛ-029</x:t>
        </x:is>
      </x:c>
      <x:c r="B194" s="9" t="inlineStr">
        <x:is>
          <x:t xml:space="preserve">ООО «ВозвратКомплект»</x:t>
        </x:is>
      </x:c>
      <x:c r="C194" s="25" t="n">
        <x:v>45832</x:v>
      </x:c>
      <x:c r="D194" s="26" t="n">
        <x:v>0</x:v>
      </x:c>
      <x:c r="E194" s="9" t="inlineStr">
        <x:is>
          <x:t xml:space="preserve">ВЗ-000624</x:t>
        </x:is>
      </x:c>
      <x:c r="F194" s="9" t="inlineStr">
        <x:is>
          <x:t xml:space="preserve">Инструмент</x:t>
        </x:is>
      </x:c>
      <x:c r="G194" s="9" t="inlineStr">
        <x:is>
          <x:t xml:space="preserve">Иванова Анна</x:t>
        </x:is>
      </x:c>
      <x:c r="H194" s="26" t="n">
        <x:v>40000</x:v>
      </x:c>
    </x:row>
    <x:row r="195" ht="28" customHeight="1">
      <x:c r="A195" s="9" t="inlineStr">
        <x:is>
          <x:t xml:space="preserve">КЛ-003</x:t>
        </x:is>
      </x:c>
      <x:c r="B195" s="9" t="inlineStr">
        <x:is>
          <x:t xml:space="preserve">ООО «ВекторСнаб»</x:t>
        </x:is>
      </x:c>
      <x:c r="C195" s="25" t="n">
        <x:v>45305</x:v>
      </x:c>
      <x:c r="D195" s="26" t="n">
        <x:v>65000</x:v>
      </x:c>
      <x:c r="E195" s="9" t="inlineStr">
        <x:is>
          <x:t xml:space="preserve">РТ-000095</x:t>
        </x:is>
      </x:c>
      <x:c r="F195" s="9" t="inlineStr">
        <x:is>
          <x:t xml:space="preserve">Кабель</x:t>
        </x:is>
      </x:c>
      <x:c r="G195" s="9" t="inlineStr">
        <x:is>
          <x:t xml:space="preserve">Соколова Мария</x:t>
        </x:is>
      </x:c>
      <x:c r="H195" s="26" t="n">
        <x:v>0</x:v>
      </x:c>
    </x:row>
    <x:row r="196" ht="28" customHeight="1">
      <x:c r="A196" s="9" t="inlineStr">
        <x:is>
          <x:t xml:space="preserve">КЛ-040</x:t>
        </x:is>
      </x:c>
      <x:c r="B196" s="9" t="inlineStr">
        <x:is>
          <x:t xml:space="preserve">ООО «МалыйРесурс»</x:t>
        </x:is>
      </x:c>
      <x:c r="C196" s="25" t="n">
        <x:v>45555</x:v>
      </x:c>
      <x:c r="D196" s="26" t="n">
        <x:v>3000</x:v>
      </x:c>
      <x:c r="E196" s="9" t="inlineStr">
        <x:is>
          <x:t xml:space="preserve">РТ-001034</x:t>
        </x:is>
      </x:c>
      <x:c r="F196" s="9" t="inlineStr">
        <x:is>
          <x:t xml:space="preserve">Промышленная химия</x:t>
        </x:is>
      </x:c>
      <x:c r="G196" s="9" t="inlineStr">
        <x:is>
          <x:t xml:space="preserve">Кузнецов Павел</x:t>
        </x:is>
      </x:c>
      <x:c r="H196" s="26" t="n">
        <x:v>0</x:v>
      </x:c>
    </x:row>
    <x:row r="197" ht="28" customHeight="1">
      <x:c r="A197" s="9" t="inlineStr">
        <x:is>
          <x:t xml:space="preserve">КЛ-021</x:t>
        </x:is>
      </x:c>
      <x:c r="B197" s="9" t="inlineStr">
        <x:is>
          <x:t xml:space="preserve">ООО «АгроСезон»</x:t>
        </x:is>
      </x:c>
      <x:c r="C197" s="25" t="n">
        <x:v>45761</x:v>
      </x:c>
      <x:c r="D197" s="26" t="n">
        <x:v>283000</x:v>
      </x:c>
      <x:c r="E197" s="9" t="inlineStr">
        <x:is>
          <x:t xml:space="preserve">РТ-000505</x:t>
        </x:is>
      </x:c>
      <x:c r="F197" s="9" t="inlineStr">
        <x:is>
          <x:t xml:space="preserve">Подшипники</x:t>
        </x:is>
      </x:c>
      <x:c r="G197" s="9" t="inlineStr">
        <x:is>
          <x:t xml:space="preserve">Иванова Анна</x:t>
        </x:is>
      </x:c>
      <x:c r="H197" s="26" t="n">
        <x:v>0</x:v>
      </x:c>
    </x:row>
    <x:row r="198" ht="28" customHeight="1">
      <x:c r="A198" s="9" t="inlineStr">
        <x:is>
          <x:t xml:space="preserve">КЛ-037</x:t>
        </x:is>
      </x:c>
      <x:c r="B198" s="9" t="inlineStr">
        <x:is>
          <x:t xml:space="preserve">ООО «АтлантПром»</x:t>
        </x:is>
      </x:c>
      <x:c r="C198" s="25" t="n">
        <x:v>45321</x:v>
      </x:c>
      <x:c r="D198" s="26" t="n">
        <x:v>2201000</x:v>
      </x:c>
      <x:c r="E198" s="9" t="inlineStr">
        <x:is>
          <x:t xml:space="preserve">РТ-000915</x:t>
        </x:is>
      </x:c>
      <x:c r="F198" s="9" t="inlineStr">
        <x:is>
          <x:t xml:space="preserve">Крепёж</x:t>
        </x:is>
      </x:c>
      <x:c r="G198" s="9" t="inlineStr">
        <x:is>
          <x:t xml:space="preserve">Иванова Анна</x:t>
        </x:is>
      </x:c>
      <x:c r="H198" s="26" t="n">
        <x:v>0</x:v>
      </x:c>
    </x:row>
    <x:row r="199" ht="28" customHeight="1">
      <x:c r="A199" s="9" t="inlineStr">
        <x:is>
          <x:t xml:space="preserve">КЛ-012</x:t>
        </x:is>
      </x:c>
      <x:c r="B199" s="9" t="inlineStr">
        <x:is>
          <x:t xml:space="preserve">ООО «ОптМеханика»</x:t>
        </x:is>
      </x:c>
      <x:c r="C199" s="25" t="n">
        <x:v>45660</x:v>
      </x:c>
      <x:c r="D199" s="26" t="n">
        <x:v>175000</x:v>
      </x:c>
      <x:c r="E199" s="9" t="inlineStr">
        <x:is>
          <x:t xml:space="preserve">РТ-000386</x:t>
        </x:is>
      </x:c>
      <x:c r="F199" s="9" t="inlineStr">
        <x:is>
          <x:t xml:space="preserve">Крепёж</x:t>
        </x:is>
      </x:c>
      <x:c r="G199" s="9" t="inlineStr">
        <x:is>
          <x:t xml:space="preserve">Кузнецов Павел</x:t>
        </x:is>
      </x:c>
      <x:c r="H199" s="26" t="n">
        <x:v>0</x:v>
      </x:c>
    </x:row>
    <x:row r="200" ht="28" customHeight="1">
      <x:c r="A200" s="9" t="inlineStr">
        <x:is>
          <x:t xml:space="preserve">КЛ-032</x:t>
        </x:is>
      </x:c>
      <x:c r="B200" s="9" t="inlineStr">
        <x:is>
          <x:t xml:space="preserve">ООО «ДеньКомплект»</x:t>
        </x:is>
      </x:c>
      <x:c r="C200" s="25" t="n">
        <x:v>46200</x:v>
      </x:c>
      <x:c r="D200" s="26" t="n">
        <x:v>415000</x:v>
      </x:c>
      <x:c r="E200" s="9" t="inlineStr">
        <x:is>
          <x:t xml:space="preserve">РТ-000796</x:t>
        </x:is>
      </x:c>
      <x:c r="F200" s="9" t="inlineStr">
        <x:is>
          <x:t xml:space="preserve">Крепёж</x:t>
        </x:is>
      </x:c>
      <x:c r="G200" s="9" t="inlineStr">
        <x:is>
          <x:t xml:space="preserve">Кузнецов Павел</x:t>
        </x:is>
      </x:c>
      <x:c r="H200" s="26" t="n">
        <x:v>0</x:v>
      </x:c>
    </x:row>
    <x:row r="201" ht="28" customHeight="1">
      <x:c r="A201" s="9" t="inlineStr">
        <x:is>
          <x:t xml:space="preserve">КЛ-008</x:t>
        </x:is>
      </x:c>
      <x:c r="B201" s="9" t="inlineStr">
        <x:is>
          <x:t xml:space="preserve">ООО «РесурсПоставка»</x:t>
        </x:is>
      </x:c>
      <x:c r="C201" s="25" t="n">
        <x:v>46185</x:v>
      </x:c>
      <x:c r="D201" s="26" t="n">
        <x:v>127000</x:v>
      </x:c>
      <x:c r="E201" s="9" t="inlineStr">
        <x:is>
          <x:t xml:space="preserve">РТ-000267</x:t>
        </x:is>
      </x:c>
      <x:c r="F201" s="9" t="inlineStr">
        <x:is>
          <x:t xml:space="preserve">Кабель</x:t>
        </x:is>
      </x:c>
      <x:c r="G201" s="9" t="inlineStr">
        <x:is>
          <x:t xml:space="preserve">Кузнецов Павел</x:t>
        </x:is>
      </x:c>
      <x:c r="H201" s="26" t="n">
        <x:v>0</x:v>
      </x:c>
    </x:row>
    <x:row r="202" ht="28" customHeight="1">
      <x:c r="A202" s="9" t="inlineStr">
        <x:is>
          <x:t xml:space="preserve">КЛ-030</x:t>
        </x:is>
      </x:c>
      <x:c r="B202" s="9" t="inlineStr">
        <x:is>
          <x:t xml:space="preserve">ООО «КачествоОпт»</x:t>
        </x:is>
      </x:c>
      <x:c r="C202" s="25" t="n">
        <x:v>45990</x:v>
      </x:c>
      <x:c r="D202" s="26" t="n">
        <x:v>100000</x:v>
      </x:c>
      <x:c r="E202" s="9" t="inlineStr">
        <x:is>
          <x:t xml:space="preserve">РТ-000677</x:t>
        </x:is>
      </x:c>
      <x:c r="F202" s="9" t="inlineStr">
        <x:is>
          <x:t xml:space="preserve">Промышленная химия</x:t>
        </x:is>
      </x:c>
      <x:c r="G202" s="9" t="inlineStr">
        <x:is>
          <x:t xml:space="preserve">Петров Илья</x:t>
        </x:is>
      </x:c>
      <x:c r="H202" s="26" t="n">
        <x:v>0</x:v>
      </x:c>
    </x:row>
    <x:row r="203" ht="28" customHeight="1">
      <x:c r="A203" s="9" t="inlineStr">
        <x:is>
          <x:t xml:space="preserve">КЛ-005</x:t>
        </x:is>
      </x:c>
      <x:c r="B203" s="9" t="inlineStr">
        <x:is>
          <x:t xml:space="preserve">ООО «УралКрепёж»</x:t>
        </x:is>
      </x:c>
      <x:c r="C203" s="25" t="n">
        <x:v>45447</x:v>
      </x:c>
      <x:c r="D203" s="26" t="n">
        <x:v>91000</x:v>
      </x:c>
      <x:c r="E203" s="9" t="inlineStr">
        <x:is>
          <x:t xml:space="preserve">РТ-000148</x:t>
        </x:is>
      </x:c>
      <x:c r="F203" s="9" t="inlineStr">
        <x:is>
          <x:t xml:space="preserve">Промышленная химия</x:t>
        </x:is>
      </x:c>
      <x:c r="G203" s="9" t="inlineStr">
        <x:is>
          <x:t xml:space="preserve">Иванова Анна</x:t>
        </x:is>
      </x:c>
      <x:c r="H203" s="26" t="n">
        <x:v>0</x:v>
      </x:c>
    </x:row>
    <x:row r="204" ht="28" customHeight="1">
      <x:c r="A204" s="9" t="inlineStr">
        <x:is>
          <x:t xml:space="preserve">КЛ-025</x:t>
        </x:is>
      </x:c>
      <x:c r="B204" s="9" t="inlineStr">
        <x:is>
          <x:t xml:space="preserve">ООО «ИнжСтрой»</x:t>
        </x:is>
      </x:c>
      <x:c r="C204" s="25" t="n">
        <x:v>45988</x:v>
      </x:c>
      <x:c r="D204" s="26" t="n">
        <x:v>331000</x:v>
      </x:c>
      <x:c r="E204" s="9" t="inlineStr">
        <x:is>
          <x:t xml:space="preserve">РТ-000558</x:t>
        </x:is>
      </x:c>
      <x:c r="F204" s="9" t="inlineStr">
        <x:is>
          <x:t xml:space="preserve">Промышленная химия</x:t>
        </x:is>
      </x:c>
      <x:c r="G204" s="9" t="inlineStr">
        <x:is>
          <x:t xml:space="preserve">Иванова Анна</x:t>
        </x:is>
      </x:c>
      <x:c r="H204" s="26" t="n">
        <x:v>0</x:v>
      </x:c>
    </x:row>
    <x:row r="205" ht="28" customHeight="1">
      <x:c r="A205" s="9" t="inlineStr">
        <x:is>
          <x:t xml:space="preserve">КЛ-001</x:t>
        </x:is>
      </x:c>
      <x:c r="B205" s="9" t="inlineStr">
        <x:is>
          <x:t xml:space="preserve">ООО «АлтайКомплект»</x:t>
        </x:is>
      </x:c>
      <x:c r="C205" s="25" t="n">
        <x:v>45747</x:v>
      </x:c>
      <x:c r="D205" s="26" t="n">
        <x:v>43000</x:v>
      </x:c>
      <x:c r="E205" s="9" t="inlineStr">
        <x:is>
          <x:t xml:space="preserve">РТ-000029</x:t>
        </x:is>
      </x:c>
      <x:c r="F205" s="9" t="inlineStr">
        <x:is>
          <x:t xml:space="preserve">Подшипники</x:t>
        </x:is>
      </x:c>
      <x:c r="G205" s="9" t="inlineStr">
        <x:is>
          <x:t xml:space="preserve">Иванова Анна</x:t>
        </x:is>
      </x:c>
      <x:c r="H205" s="26" t="n">
        <x:v>0</x:v>
      </x:c>
    </x:row>
    <x:row r="206" ht="28" customHeight="1">
      <x:c r="A206" s="9" t="inlineStr">
        <x:is>
          <x:t xml:space="preserve">КЛ-038</x:t>
        </x:is>
      </x:c>
      <x:c r="B206" s="9" t="inlineStr">
        <x:is>
          <x:t xml:space="preserve">ООО «ФлагманСнаб»</x:t>
        </x:is>
      </x:c>
      <x:c r="C206" s="25" t="n">
        <x:v>45858</x:v>
      </x:c>
      <x:c r="D206" s="26" t="n">
        <x:v>1801000</x:v>
      </x:c>
      <x:c r="E206" s="9" t="inlineStr">
        <x:is>
          <x:t xml:space="preserve">РТ-000968</x:t>
        </x:is>
      </x:c>
      <x:c r="F206" s="9" t="inlineStr">
        <x:is>
          <x:t xml:space="preserve">Кабель</x:t>
        </x:is>
      </x:c>
      <x:c r="G206" s="9" t="inlineStr">
        <x:is>
          <x:t xml:space="preserve">Петров Илья</x:t>
        </x:is>
      </x:c>
      <x:c r="H206" s="26" t="n">
        <x:v>0</x:v>
      </x:c>
    </x:row>
    <x:row r="207" ht="28" customHeight="1">
      <x:c r="A207" s="9" t="inlineStr">
        <x:is>
          <x:t xml:space="preserve">КЛ-014</x:t>
        </x:is>
      </x:c>
      <x:c r="B207" s="9" t="inlineStr">
        <x:is>
          <x:t xml:space="preserve">ООО «РегионТех»</x:t>
        </x:is>
      </x:c>
      <x:c r="C207" s="25" t="n">
        <x:v>45300</x:v>
      </x:c>
      <x:c r="D207" s="26" t="n">
        <x:v>199000</x:v>
      </x:c>
      <x:c r="E207" s="9" t="inlineStr">
        <x:is>
          <x:t xml:space="preserve">РТ-000439</x:t>
        </x:is>
      </x:c>
      <x:c r="F207" s="9" t="inlineStr">
        <x:is>
          <x:t xml:space="preserve">Инструмент</x:t>
        </x:is>
      </x:c>
      <x:c r="G207" s="9" t="inlineStr">
        <x:is>
          <x:t xml:space="preserve">Петров Илья</x:t>
        </x:is>
      </x:c>
      <x:c r="H207" s="26" t="n">
        <x:v>0</x:v>
      </x:c>
    </x:row>
    <x:row r="208" ht="28" customHeight="1">
      <x:c r="A208" s="9" t="inlineStr">
        <x:is>
          <x:t xml:space="preserve">КЛ-033</x:t>
        </x:is>
      </x:c>
      <x:c r="B208" s="9" t="inlineStr">
        <x:is>
          <x:t xml:space="preserve">ООО «МультиПоставка»</x:t>
        </x:is>
      </x:c>
      <x:c r="C208" s="25" t="n">
        <x:v>46020</x:v>
      </x:c>
      <x:c r="D208" s="26" t="n">
        <x:v>427000</x:v>
      </x:c>
      <x:c r="E208" s="9" t="inlineStr">
        <x:is>
          <x:t xml:space="preserve">РТ-000849</x:t>
        </x:is>
      </x:c>
      <x:c r="F208" s="9" t="inlineStr">
        <x:is>
          <x:t xml:space="preserve">Кабель</x:t>
        </x:is>
      </x:c>
      <x:c r="G208" s="9" t="inlineStr">
        <x:is>
          <x:t xml:space="preserve">Иванова Анна</x:t>
        </x:is>
      </x:c>
      <x:c r="H208" s="26" t="n">
        <x:v>0</x:v>
      </x:c>
    </x:row>
    <x:row r="209" ht="28" customHeight="1">
      <x:c r="A209" s="9" t="inlineStr">
        <x:is>
          <x:t xml:space="preserve">КЛ-010</x:t>
        </x:is>
      </x:c>
      <x:c r="B209" s="9" t="inlineStr">
        <x:is>
          <x:t xml:space="preserve">ООО «ОрионПром»</x:t>
        </x:is>
      </x:c>
      <x:c r="C209" s="25" t="n">
        <x:v>45690</x:v>
      </x:c>
      <x:c r="D209" s="26" t="n">
        <x:v>149000</x:v>
      </x:c>
      <x:c r="E209" s="9" t="inlineStr">
        <x:is>
          <x:t xml:space="preserve">РТ-000320</x:t>
        </x:is>
      </x:c>
      <x:c r="F209" s="9" t="inlineStr">
        <x:is>
          <x:t xml:space="preserve">Промышленная химия</x:t>
        </x:is>
      </x:c>
      <x:c r="G209" s="9" t="inlineStr">
        <x:is>
          <x:t xml:space="preserve">Петров Илья</x:t>
        </x:is>
      </x:c>
      <x:c r="H209" s="26" t="n">
        <x:v>0</x:v>
      </x:c>
    </x:row>
    <x:row r="210" ht="28" customHeight="1">
      <x:c r="A210" s="9" t="inlineStr">
        <x:is>
          <x:t xml:space="preserve">КЛ-031</x:t>
        </x:is>
      </x:c>
      <x:c r="B210" s="9" t="inlineStr">
        <x:is>
          <x:t xml:space="preserve">ООО «РеверсСнаб»</x:t>
        </x:is>
      </x:c>
      <x:c r="C210" s="25" t="n">
        <x:v>46065</x:v>
      </x:c>
      <x:c r="D210" s="26" t="n">
        <x:v>99000</x:v>
      </x:c>
      <x:c r="E210" s="9" t="inlineStr">
        <x:is>
          <x:t xml:space="preserve">РТ-000730</x:t>
        </x:is>
      </x:c>
      <x:c r="F210" s="9" t="inlineStr">
        <x:is>
          <x:t xml:space="preserve">Подшипники</x:t>
        </x:is>
      </x:c>
      <x:c r="G210" s="9" t="inlineStr">
        <x:is>
          <x:t xml:space="preserve">Соколова Мария</x:t>
        </x:is>
      </x:c>
      <x:c r="H210" s="26" t="n">
        <x:v>0</x:v>
      </x:c>
    </x:row>
    <x:row r="211" ht="28" customHeight="1">
      <x:c r="A211" s="9" t="inlineStr">
        <x:is>
          <x:t xml:space="preserve">КЛ-006</x:t>
        </x:is>
      </x:c>
      <x:c r="B211" s="9" t="inlineStr">
        <x:is>
          <x:t xml:space="preserve">ООО «СибирьКабель»</x:t>
        </x:is>
      </x:c>
      <x:c r="C211" s="25" t="n">
        <x:v>45513</x:v>
      </x:c>
      <x:c r="D211" s="26" t="n">
        <x:v>101000</x:v>
      </x:c>
      <x:c r="E211" s="9" t="inlineStr">
        <x:is>
          <x:t xml:space="preserve">РТ-000201</x:t>
        </x:is>
      </x:c>
      <x:c r="F211" s="9" t="inlineStr">
        <x:is>
          <x:t xml:space="preserve">Подшипники</x:t>
        </x:is>
      </x:c>
      <x:c r="G211" s="9" t="inlineStr">
        <x:is>
          <x:t xml:space="preserve">Петров Илья</x:t>
        </x:is>
      </x:c>
      <x:c r="H211" s="26" t="n">
        <x:v>0</x:v>
      </x:c>
    </x:row>
    <x:row r="212" ht="28" customHeight="1">
      <x:c r="A212" s="9" t="inlineStr">
        <x:is>
          <x:t xml:space="preserve">КЛ-029</x:t>
        </x:is>
      </x:c>
      <x:c r="B212" s="9" t="inlineStr">
        <x:is>
          <x:t xml:space="preserve">ООО «ВозвратКомплект»</x:t>
        </x:is>
      </x:c>
      <x:c r="C212" s="25" t="n">
        <x:v>45555</x:v>
      </x:c>
      <x:c r="D212" s="26" t="n">
        <x:v>100000</x:v>
      </x:c>
      <x:c r="E212" s="9" t="inlineStr">
        <x:is>
          <x:t xml:space="preserve">РТ-000611</x:t>
        </x:is>
      </x:c>
      <x:c r="F212" s="9" t="inlineStr">
        <x:is>
          <x:t xml:space="preserve">Инструмент</x:t>
        </x:is>
      </x:c>
      <x:c r="G212" s="9" t="inlineStr">
        <x:is>
          <x:t xml:space="preserve">Иванова Анна</x:t>
        </x:is>
      </x:c>
      <x:c r="H212" s="26" t="n">
        <x:v>0</x:v>
      </x:c>
    </x:row>
    <x:row r="213" ht="28" customHeight="1">
      <x:c r="A213" s="9" t="inlineStr">
        <x:is>
          <x:t xml:space="preserve">КЛ-002</x:t>
        </x:is>
      </x:c>
      <x:c r="B213" s="9" t="inlineStr">
        <x:is>
          <x:t xml:space="preserve">ООО «СеверПодшипник»</x:t>
        </x:is>
      </x:c>
      <x:c r="C213" s="25" t="n">
        <x:v>45963</x:v>
      </x:c>
      <x:c r="D213" s="26" t="n">
        <x:v>53000</x:v>
      </x:c>
      <x:c r="E213" s="9" t="inlineStr">
        <x:is>
          <x:t xml:space="preserve">РТ-000082</x:t>
        </x:is>
      </x:c>
      <x:c r="F213" s="9" t="inlineStr">
        <x:is>
          <x:t xml:space="preserve">Крепёж</x:t>
        </x:is>
      </x:c>
      <x:c r="G213" s="9" t="inlineStr">
        <x:is>
          <x:t xml:space="preserve">Петров Илья</x:t>
        </x:is>
      </x:c>
      <x:c r="H213" s="26" t="n">
        <x:v>0</x:v>
      </x:c>
    </x:row>
    <x:row r="214" ht="28" customHeight="1">
      <x:c r="A214" s="9" t="inlineStr">
        <x:is>
          <x:t xml:space="preserve">КЛ-040</x:t>
        </x:is>
      </x:c>
      <x:c r="B214" s="9" t="inlineStr">
        <x:is>
          <x:t xml:space="preserve">ООО «МалыйРесурс»</x:t>
        </x:is>
      </x:c>
      <x:c r="C214" s="25" t="n">
        <x:v>45295</x:v>
      </x:c>
      <x:c r="D214" s="26" t="n">
        <x:v>2000</x:v>
      </x:c>
      <x:c r="E214" s="9" t="inlineStr">
        <x:is>
          <x:t xml:space="preserve">РТ-001021</x:t>
        </x:is>
      </x:c>
      <x:c r="F214" s="9" t="inlineStr">
        <x:is>
          <x:t xml:space="preserve">Промышленная химия</x:t>
        </x:is>
      </x:c>
      <x:c r="G214" s="9" t="inlineStr">
        <x:is>
          <x:t xml:space="preserve">Кузнецов Павел</x:t>
        </x:is>
      </x:c>
      <x:c r="H214" s="26" t="n">
        <x:v>0</x:v>
      </x:c>
    </x:row>
    <x:row r="215" ht="28" customHeight="1">
      <x:c r="A215" s="9" t="inlineStr">
        <x:is>
          <x:t xml:space="preserve">КЛ-018</x:t>
        </x:is>
      </x:c>
      <x:c r="B215" s="9" t="inlineStr">
        <x:is>
          <x:t xml:space="preserve">ООО «БалансОпт»</x:t>
        </x:is>
      </x:c>
      <x:c r="C215" s="25" t="n">
        <x:v>45924</x:v>
      </x:c>
      <x:c r="D215" s="26" t="n">
        <x:v>2200</x:v>
      </x:c>
      <x:c r="E215" s="9" t="inlineStr">
        <x:is>
          <x:t xml:space="preserve">РТ-000492</x:t>
        </x:is>
      </x:c>
      <x:c r="F215" s="9" t="inlineStr">
        <x:is>
          <x:t xml:space="preserve">Кабель</x:t>
        </x:is>
      </x:c>
      <x:c r="G215" s="9" t="inlineStr">
        <x:is>
          <x:t xml:space="preserve">Петров Илья</x:t>
        </x:is>
      </x:c>
      <x:c r="H215" s="26" t="n">
        <x:v>0</x:v>
      </x:c>
    </x:row>
    <x:row r="216" ht="28" customHeight="1">
      <x:c r="A216" s="9" t="inlineStr">
        <x:is>
          <x:t xml:space="preserve">КЛ-036</x:t>
        </x:is>
      </x:c>
      <x:c r="B216" s="9" t="inlineStr">
        <x:is>
          <x:t xml:space="preserve">ООО «РазовыйПоток»</x:t>
        </x:is>
      </x:c>
      <x:c r="C216" s="25" t="n">
        <x:v>45640</x:v>
      </x:c>
      <x:c r="D216" s="26" t="n">
        <x:v>461000</x:v>
      </x:c>
      <x:c r="E216" s="9" t="inlineStr">
        <x:is>
          <x:t xml:space="preserve">РТ-000902</x:t>
        </x:is>
      </x:c>
      <x:c r="F216" s="9" t="inlineStr">
        <x:is>
          <x:t xml:space="preserve">Подшипники</x:t>
        </x:is>
      </x:c>
      <x:c r="G216" s="9" t="inlineStr">
        <x:is>
          <x:t xml:space="preserve">Кузнецов Павел</x:t>
        </x:is>
      </x:c>
      <x:c r="H216" s="26" t="n">
        <x:v>0</x:v>
      </x:c>
    </x:row>
    <x:row r="217" ht="28" customHeight="1">
      <x:c r="A217" s="9" t="inlineStr">
        <x:is>
          <x:t xml:space="preserve">КЛ-012</x:t>
        </x:is>
      </x:c>
      <x:c r="B217" s="9" t="inlineStr">
        <x:is>
          <x:t xml:space="preserve">ООО «ОптМеханика»</x:t>
        </x:is>
      </x:c>
      <x:c r="C217" s="25" t="n">
        <x:v>45270</x:v>
      </x:c>
      <x:c r="D217" s="26" t="n">
        <x:v>174000</x:v>
      </x:c>
      <x:c r="E217" s="9" t="inlineStr">
        <x:is>
          <x:t xml:space="preserve">РТ-000373</x:t>
        </x:is>
      </x:c>
      <x:c r="F217" s="9" t="inlineStr">
        <x:is>
          <x:t xml:space="preserve">Крепёж</x:t>
        </x:is>
      </x:c>
      <x:c r="G217" s="9" t="inlineStr">
        <x:is>
          <x:t xml:space="preserve">Кузнецов Павел</x:t>
        </x:is>
      </x:c>
      <x:c r="H217" s="26" t="n">
        <x:v>0</x:v>
      </x:c>
    </x:row>
    <x:row r="218" ht="28" customHeight="1">
      <x:c r="A218" s="9" t="inlineStr">
        <x:is>
          <x:t xml:space="preserve">КЛ-032</x:t>
        </x:is>
      </x:c>
      <x:c r="B218" s="9" t="inlineStr">
        <x:is>
          <x:t xml:space="preserve">ООО «ДеньКомплект»</x:t>
        </x:is>
      </x:c>
      <x:c r="C218" s="25" t="n">
        <x:v>45990</x:v>
      </x:c>
      <x:c r="D218" s="26" t="n">
        <x:v>414000</x:v>
      </x:c>
      <x:c r="E218" s="9" t="inlineStr">
        <x:is>
          <x:t xml:space="preserve">РТ-000783</x:t>
        </x:is>
      </x:c>
      <x:c r="F218" s="9" t="inlineStr">
        <x:is>
          <x:t xml:space="preserve">Крепёж</x:t>
        </x:is>
      </x:c>
      <x:c r="G218" s="9" t="inlineStr">
        <x:is>
          <x:t xml:space="preserve">Кузнецов Павел</x:t>
        </x:is>
      </x:c>
      <x:c r="H218" s="26" t="n">
        <x:v>0</x:v>
      </x:c>
    </x:row>
    <x:row r="219" ht="28" customHeight="1">
      <x:c r="A219" s="9" t="inlineStr">
        <x:is>
          <x:t xml:space="preserve">КЛ-008</x:t>
        </x:is>
      </x:c>
      <x:c r="B219" s="9" t="inlineStr">
        <x:is>
          <x:t xml:space="preserve">ООО «РесурсПоставка»</x:t>
        </x:is>
      </x:c>
      <x:c r="C219" s="25" t="n">
        <x:v>45405</x:v>
      </x:c>
      <x:c r="D219" s="26" t="n">
        <x:v>126000</x:v>
      </x:c>
      <x:c r="E219" s="9" t="inlineStr">
        <x:is>
          <x:t xml:space="preserve">РТ-000254</x:t>
        </x:is>
      </x:c>
      <x:c r="F219" s="9" t="inlineStr">
        <x:is>
          <x:t xml:space="preserve">Кабель</x:t>
        </x:is>
      </x:c>
      <x:c r="G219" s="9" t="inlineStr">
        <x:is>
          <x:t xml:space="preserve">Кузнецов Павел</x:t>
        </x:is>
      </x:c>
      <x:c r="H219" s="26" t="n">
        <x:v>0</x:v>
      </x:c>
    </x:row>
    <x:row r="220" ht="28" customHeight="1">
      <x:c r="A220" s="9" t="inlineStr">
        <x:is>
          <x:t xml:space="preserve">КЛ-030</x:t>
        </x:is>
      </x:c>
      <x:c r="B220" s="9" t="inlineStr">
        <x:is>
          <x:t xml:space="preserve">ООО «КачествоОпт»</x:t>
        </x:is>
      </x:c>
      <x:c r="C220" s="25" t="n">
        <x:v>45690</x:v>
      </x:c>
      <x:c r="D220" s="26" t="n">
        <x:v>99000</x:v>
      </x:c>
      <x:c r="E220" s="9" t="inlineStr">
        <x:is>
          <x:t xml:space="preserve">РТ-000664</x:t>
        </x:is>
      </x:c>
      <x:c r="F220" s="9" t="inlineStr">
        <x:is>
          <x:t xml:space="preserve">Промышленная химия</x:t>
        </x:is>
      </x:c>
      <x:c r="G220" s="9" t="inlineStr">
        <x:is>
          <x:t xml:space="preserve">Петров Илья</x:t>
        </x:is>
      </x:c>
      <x:c r="H220" s="26" t="n">
        <x:v>0</x:v>
      </x:c>
    </x:row>
    <x:row r="221" ht="28" customHeight="1">
      <x:c r="A221" s="9" t="inlineStr">
        <x:is>
          <x:t xml:space="preserve">КЛ-005</x:t>
        </x:is>
      </x:c>
      <x:c r="B221" s="9" t="inlineStr">
        <x:is>
          <x:t xml:space="preserve">ООО «УралКрепёж»</x:t>
        </x:is>
      </x:c>
      <x:c r="C221" s="25" t="n">
        <x:v>45187</x:v>
      </x:c>
      <x:c r="D221" s="26" t="n">
        <x:v>90000</x:v>
      </x:c>
      <x:c r="E221" s="9" t="inlineStr">
        <x:is>
          <x:t xml:space="preserve">РТ-000135</x:t>
        </x:is>
      </x:c>
      <x:c r="F221" s="9" t="inlineStr">
        <x:is>
          <x:t xml:space="preserve">Промышленная химия</x:t>
        </x:is>
      </x:c>
      <x:c r="G221" s="9" t="inlineStr">
        <x:is>
          <x:t xml:space="preserve">Иванова Анна</x:t>
        </x:is>
      </x:c>
      <x:c r="H221" s="26" t="n">
        <x:v>0</x:v>
      </x:c>
    </x:row>
    <x:row r="222" ht="28" customHeight="1">
      <x:c r="A222" s="9" t="inlineStr">
        <x:is>
          <x:t xml:space="preserve">КЛ-024</x:t>
        </x:is>
      </x:c>
      <x:c r="B222" s="9" t="inlineStr">
        <x:is>
          <x:t xml:space="preserve">ООО «МонтажПроект»</x:t>
        </x:is>
      </x:c>
      <x:c r="C222" s="25" t="n">
        <x:v>45947</x:v>
      </x:c>
      <x:c r="D222" s="26" t="n">
        <x:v>317000</x:v>
      </x:c>
      <x:c r="E222" s="9" t="inlineStr">
        <x:is>
          <x:t xml:space="preserve">РТ-000545</x:t>
        </x:is>
      </x:c>
      <x:c r="F222" s="9" t="inlineStr">
        <x:is>
          <x:t xml:space="preserve">Инструмент</x:t>
        </x:is>
      </x:c>
      <x:c r="G222" s="9" t="inlineStr">
        <x:is>
          <x:t xml:space="preserve">Кузнецов Павел</x:t>
        </x:is>
      </x:c>
      <x:c r="H222" s="26" t="n">
        <x:v>0</x:v>
      </x:c>
    </x:row>
    <x:row r="223" ht="28" customHeight="1">
      <x:c r="A223" s="9" t="inlineStr">
        <x:is>
          <x:t xml:space="preserve">КЛ-001</x:t>
        </x:is>
      </x:c>
      <x:c r="B223" s="9" t="inlineStr">
        <x:is>
          <x:t xml:space="preserve">ООО «АлтайКомплект»</x:t>
        </x:is>
      </x:c>
      <x:c r="C223" s="25" t="n">
        <x:v>45487</x:v>
      </x:c>
      <x:c r="D223" s="26" t="n">
        <x:v>42000</x:v>
      </x:c>
      <x:c r="E223" s="9" t="inlineStr">
        <x:is>
          <x:t xml:space="preserve">РТ-000016</x:t>
        </x:is>
      </x:c>
      <x:c r="F223" s="9" t="inlineStr">
        <x:is>
          <x:t xml:space="preserve">Подшипники</x:t>
        </x:is>
      </x:c>
      <x:c r="G223" s="9" t="inlineStr">
        <x:is>
          <x:t xml:space="preserve">Иванова Анна</x:t>
        </x:is>
      </x:c>
      <x:c r="H223" s="26" t="n">
        <x:v>0</x:v>
      </x:c>
    </x:row>
    <x:row r="224" ht="28" customHeight="1">
      <x:c r="A224" s="9" t="inlineStr">
        <x:is>
          <x:t xml:space="preserve">КЛ-038</x:t>
        </x:is>
      </x:c>
      <x:c r="B224" s="9" t="inlineStr">
        <x:is>
          <x:t xml:space="preserve">ООО «ФлагманСнаб»</x:t>
        </x:is>
      </x:c>
      <x:c r="C224" s="25" t="n">
        <x:v>45468</x:v>
      </x:c>
      <x:c r="D224" s="26" t="n">
        <x:v>1800000</x:v>
      </x:c>
      <x:c r="E224" s="9" t="inlineStr">
        <x:is>
          <x:t xml:space="preserve">РТ-000955</x:t>
        </x:is>
      </x:c>
      <x:c r="F224" s="9" t="inlineStr">
        <x:is>
          <x:t xml:space="preserve">Кабель</x:t>
        </x:is>
      </x:c>
      <x:c r="G224" s="9" t="inlineStr">
        <x:is>
          <x:t xml:space="preserve">Петров Илья</x:t>
        </x:is>
      </x:c>
      <x:c r="H224" s="26" t="n">
        <x:v>0</x:v>
      </x:c>
    </x:row>
    <x:row r="225" ht="28" customHeight="1">
      <x:c r="A225" s="9" t="inlineStr">
        <x:is>
          <x:t xml:space="preserve">КЛ-013</x:t>
        </x:is>
      </x:c>
      <x:c r="B225" s="9" t="inlineStr">
        <x:is>
          <x:t xml:space="preserve">ООО «БазисИнструмент»</x:t>
        </x:is>
      </x:c>
      <x:c r="C225" s="25" t="n">
        <x:v>45885</x:v>
      </x:c>
      <x:c r="D225" s="26" t="n">
        <x:v>185000</x:v>
      </x:c>
      <x:c r="E225" s="9" t="inlineStr">
        <x:is>
          <x:t xml:space="preserve">РТ-000426</x:t>
        </x:is>
      </x:c>
      <x:c r="F225" s="9" t="inlineStr">
        <x:is>
          <x:t xml:space="preserve">Кабель</x:t>
        </x:is>
      </x:c>
      <x:c r="G225" s="9" t="inlineStr">
        <x:is>
          <x:t xml:space="preserve">Иванова Анна</x:t>
        </x:is>
      </x:c>
      <x:c r="H225" s="26" t="n">
        <x:v>0</x:v>
      </x:c>
    </x:row>
    <x:row r="226" ht="28" customHeight="1">
      <x:c r="A226" s="9" t="inlineStr">
        <x:is>
          <x:t xml:space="preserve">КЛ-033</x:t>
        </x:is>
      </x:c>
      <x:c r="B226" s="9" t="inlineStr">
        <x:is>
          <x:t xml:space="preserve">ООО «МультиПоставка»</x:t>
        </x:is>
      </x:c>
      <x:c r="C226" s="25" t="n">
        <x:v>45810</x:v>
      </x:c>
      <x:c r="D226" s="26" t="n">
        <x:v>426000</x:v>
      </x:c>
      <x:c r="E226" s="9" t="inlineStr">
        <x:is>
          <x:t xml:space="preserve">РТ-000836</x:t>
        </x:is>
      </x:c>
      <x:c r="F226" s="9" t="inlineStr">
        <x:is>
          <x:t xml:space="preserve">Кабель</x:t>
        </x:is>
      </x:c>
      <x:c r="G226" s="9" t="inlineStr">
        <x:is>
          <x:t xml:space="preserve">Иванова Анна</x:t>
        </x:is>
      </x:c>
      <x:c r="H226" s="26" t="n">
        <x:v>0</x:v>
      </x:c>
    </x:row>
    <x:row r="227" ht="28" customHeight="1">
      <x:c r="A227" s="9" t="inlineStr">
        <x:is>
          <x:t xml:space="preserve">КЛ-010</x:t>
        </x:is>
      </x:c>
      <x:c r="B227" s="9" t="inlineStr">
        <x:is>
          <x:t xml:space="preserve">ООО «ОрионПром»</x:t>
        </x:is>
      </x:c>
      <x:c r="C227" s="25" t="n">
        <x:v>45300</x:v>
      </x:c>
      <x:c r="D227" s="26" t="n">
        <x:v>151000</x:v>
      </x:c>
      <x:c r="E227" s="9" t="inlineStr">
        <x:is>
          <x:t xml:space="preserve">РТ-000307</x:t>
        </x:is>
      </x:c>
      <x:c r="F227" s="9" t="inlineStr">
        <x:is>
          <x:t xml:space="preserve">Промышленная химия</x:t>
        </x:is>
      </x:c>
      <x:c r="G227" s="9" t="inlineStr">
        <x:is>
          <x:t xml:space="preserve">Петров Илья</x:t>
        </x:is>
      </x:c>
      <x:c r="H227" s="26" t="n">
        <x:v>0</x:v>
      </x:c>
    </x:row>
    <x:row r="228" ht="28" customHeight="1">
      <x:c r="A228" s="9" t="inlineStr">
        <x:is>
          <x:t xml:space="preserve">КЛ-031</x:t>
        </x:is>
      </x:c>
      <x:c r="B228" s="9" t="inlineStr">
        <x:is>
          <x:t xml:space="preserve">ООО «РеверсСнаб»</x:t>
        </x:is>
      </x:c>
      <x:c r="C228" s="25" t="n">
        <x:v>45765</x:v>
      </x:c>
      <x:c r="D228" s="26" t="n">
        <x:v>101000</x:v>
      </x:c>
      <x:c r="E228" s="9" t="inlineStr">
        <x:is>
          <x:t xml:space="preserve">РТ-000717</x:t>
        </x:is>
      </x:c>
      <x:c r="F228" s="9" t="inlineStr">
        <x:is>
          <x:t xml:space="preserve">Подшипники</x:t>
        </x:is>
      </x:c>
      <x:c r="G228" s="9" t="inlineStr">
        <x:is>
          <x:t xml:space="preserve">Соколова Мария</x:t>
        </x:is>
      </x:c>
      <x:c r="H228" s="26" t="n">
        <x:v>0</x:v>
      </x:c>
    </x:row>
    <x:row r="229" ht="28" customHeight="1">
      <x:c r="A229" s="9" t="inlineStr">
        <x:is>
          <x:t xml:space="preserve">КЛ-005</x:t>
        </x:is>
      </x:c>
      <x:c r="B229" s="9" t="inlineStr">
        <x:is>
          <x:t xml:space="preserve">ООО «УралКрепёж»</x:t>
        </x:is>
      </x:c>
      <x:c r="C229" s="25" t="n">
        <x:v>46247</x:v>
      </x:c>
      <x:c r="D229" s="26" t="n">
        <x:v>89000</x:v>
      </x:c>
      <x:c r="E229" s="9" t="inlineStr">
        <x:is>
          <x:t xml:space="preserve">РТ-000188</x:t>
        </x:is>
      </x:c>
      <x:c r="F229" s="9" t="inlineStr">
        <x:is>
          <x:t xml:space="preserve">Промышленная химия</x:t>
        </x:is>
      </x:c>
      <x:c r="G229" s="9" t="inlineStr">
        <x:is>
          <x:t xml:space="preserve">Иванова Анна</x:t>
        </x:is>
      </x:c>
      <x:c r="H229" s="26" t="n">
        <x:v>0</x:v>
      </x:c>
    </x:row>
    <x:row r="230" ht="28" customHeight="1">
      <x:c r="A230" s="9" t="inlineStr">
        <x:is>
          <x:t xml:space="preserve">КЛ-029</x:t>
        </x:is>
      </x:c>
      <x:c r="B230" s="9" t="inlineStr">
        <x:is>
          <x:t xml:space="preserve">ООО «ВозвратКомплект»</x:t>
        </x:is>
      </x:c>
      <x:c r="C230" s="25" t="n">
        <x:v>45255</x:v>
      </x:c>
      <x:c r="D230" s="26" t="n">
        <x:v>99000</x:v>
      </x:c>
      <x:c r="E230" s="9" t="inlineStr">
        <x:is>
          <x:t xml:space="preserve">РТ-000598</x:t>
        </x:is>
      </x:c>
      <x:c r="F230" s="9" t="inlineStr">
        <x:is>
          <x:t xml:space="preserve">Инструмент</x:t>
        </x:is>
      </x:c>
      <x:c r="G230" s="9" t="inlineStr">
        <x:is>
          <x:t xml:space="preserve">Иванова Анна</x:t>
        </x:is>
      </x:c>
      <x:c r="H230" s="26" t="n">
        <x:v>0</x:v>
      </x:c>
    </x:row>
    <x:row r="231" ht="28" customHeight="1">
      <x:c r="A231" s="9" t="inlineStr">
        <x:is>
          <x:t xml:space="preserve">КЛ-002</x:t>
        </x:is>
      </x:c>
      <x:c r="B231" s="9" t="inlineStr">
        <x:is>
          <x:t xml:space="preserve">ООО «СеверПодшипник»</x:t>
        </x:is>
      </x:c>
      <x:c r="C231" s="25" t="n">
        <x:v>45573</x:v>
      </x:c>
      <x:c r="D231" s="26" t="n">
        <x:v>55000</x:v>
      </x:c>
      <x:c r="E231" s="9" t="inlineStr">
        <x:is>
          <x:t xml:space="preserve">РТ-000069</x:t>
        </x:is>
      </x:c>
      <x:c r="F231" s="9" t="inlineStr">
        <x:is>
          <x:t xml:space="preserve">Крепёж</x:t>
        </x:is>
      </x:c>
      <x:c r="G231" s="9" t="inlineStr">
        <x:is>
          <x:t xml:space="preserve">Петров Илья</x:t>
        </x:is>
      </x:c>
      <x:c r="H231" s="26" t="n">
        <x:v>0</x:v>
      </x:c>
    </x:row>
    <x:row r="232" ht="28" customHeight="1">
      <x:c r="A232" s="9" t="inlineStr">
        <x:is>
          <x:t xml:space="preserve">КЛ-039</x:t>
        </x:is>
      </x:c>
      <x:c r="B232" s="9" t="inlineStr">
        <x:is>
          <x:t xml:space="preserve">ООО «МикроКрепёж»</x:t>
        </x:is>
      </x:c>
      <x:c r="C232" s="25" t="n">
        <x:v>45735</x:v>
      </x:c>
      <x:c r="D232" s="26" t="n">
        <x:v>2000</x:v>
      </x:c>
      <x:c r="E232" s="9" t="inlineStr">
        <x:is>
          <x:t xml:space="preserve">РТ-001008</x:t>
        </x:is>
      </x:c>
      <x:c r="F232" s="9" t="inlineStr">
        <x:is>
          <x:t xml:space="preserve">Инструмент</x:t>
        </x:is>
      </x:c>
      <x:c r="G232" s="9" t="inlineStr">
        <x:is>
          <x:t xml:space="preserve">Соколова Мария</x:t>
        </x:is>
      </x:c>
      <x:c r="H232" s="26" t="n">
        <x:v>0</x:v>
      </x:c>
    </x:row>
    <x:row r="233" ht="28" customHeight="1">
      <x:c r="A233" s="9" t="inlineStr">
        <x:is>
          <x:t xml:space="preserve">КЛ-016</x:t>
        </x:is>
      </x:c>
      <x:c r="B233" s="9" t="inlineStr">
        <x:is>
          <x:t xml:space="preserve">ООО «ГраньСнаб»</x:t>
        </x:is>
      </x:c>
      <x:c r="C233" s="25" t="n">
        <x:v>46026</x:v>
      </x:c>
      <x:c r="D233" s="26" t="n">
        <x:v>89000</x:v>
      </x:c>
      <x:c r="E233" s="9" t="inlineStr">
        <x:is>
          <x:t xml:space="preserve">РТ-000479</x:t>
        </x:is>
      </x:c>
      <x:c r="F233" s="9" t="inlineStr">
        <x:is>
          <x:t xml:space="preserve">Подшипники</x:t>
        </x:is>
      </x:c>
      <x:c r="G233" s="9" t="inlineStr">
        <x:is>
          <x:t xml:space="preserve">Кузнецов Павел</x:t>
        </x:is>
      </x:c>
      <x:c r="H233" s="26" t="n">
        <x:v>0</x:v>
      </x:c>
    </x:row>
    <x:row r="234" ht="28" customHeight="1">
      <x:c r="A234" s="9" t="inlineStr">
        <x:is>
          <x:t xml:space="preserve">КЛ-035</x:t>
        </x:is>
      </x:c>
      <x:c r="B234" s="9" t="inlineStr">
        <x:is>
          <x:t xml:space="preserve">ООО «НеритмСнаб»</x:t>
        </x:is>
      </x:c>
      <x:c r="C234" s="25" t="n">
        <x:v>45862</x:v>
      </x:c>
      <x:c r="D234" s="26" t="n">
        <x:v>450000</x:v>
      </x:c>
      <x:c r="E234" s="9" t="inlineStr">
        <x:is>
          <x:t xml:space="preserve">РТ-000889</x:t>
        </x:is>
      </x:c>
      <x:c r="F234" s="9" t="inlineStr">
        <x:is>
          <x:t xml:space="preserve">Промышленная химия</x:t>
        </x:is>
      </x:c>
      <x:c r="G234" s="9" t="inlineStr">
        <x:is>
          <x:t xml:space="preserve">Соколова Мария</x:t>
        </x:is>
      </x:c>
      <x:c r="H234" s="26" t="n">
        <x:v>0</x:v>
      </x:c>
    </x:row>
    <x:row r="235" ht="28" customHeight="1">
      <x:c r="A235" s="9" t="inlineStr">
        <x:is>
          <x:t xml:space="preserve">КЛ-011</x:t>
        </x:is>
      </x:c>
      <x:c r="B235" s="9" t="inlineStr">
        <x:is>
          <x:t xml:space="preserve">ООО «СфераКомплект»</x:t>
        </x:is>
      </x:c>
      <x:c r="C235" s="25" t="n">
        <x:v>45885</x:v>
      </x:c>
      <x:c r="D235" s="26" t="n">
        <x:v>161000</x:v>
      </x:c>
      <x:c r="E235" s="9" t="inlineStr">
        <x:is>
          <x:t xml:space="preserve">РТ-000360</x:t>
        </x:is>
      </x:c>
      <x:c r="F235" s="9" t="inlineStr">
        <x:is>
          <x:t xml:space="preserve">Подшипники</x:t>
        </x:is>
      </x:c>
      <x:c r="G235" s="9" t="inlineStr">
        <x:is>
          <x:t xml:space="preserve">Соколова Мария</x:t>
        </x:is>
      </x:c>
      <x:c r="H235" s="26" t="n">
        <x:v>0</x:v>
      </x:c>
    </x:row>
    <x:row r="236" ht="28" customHeight="1">
      <x:c r="A236" s="9" t="inlineStr">
        <x:is>
          <x:t xml:space="preserve">КЛ-032</x:t>
        </x:is>
      </x:c>
      <x:c r="B236" s="9" t="inlineStr">
        <x:is>
          <x:t xml:space="preserve">ООО «ДеньКомплект»</x:t>
        </x:is>
      </x:c>
      <x:c r="C236" s="25" t="n">
        <x:v>45720</x:v>
      </x:c>
      <x:c r="D236" s="26" t="n">
        <x:v>62100</x:v>
      </x:c>
      <x:c r="E236" s="9" t="inlineStr">
        <x:is>
          <x:t xml:space="preserve">РТ-000770</x:t>
        </x:is>
      </x:c>
      <x:c r="F236" s="9" t="inlineStr">
        <x:is>
          <x:t xml:space="preserve">Крепёж</x:t>
        </x:is>
      </x:c>
      <x:c r="G236" s="9" t="inlineStr">
        <x:is>
          <x:t xml:space="preserve">Кузнецов Павел</x:t>
        </x:is>
      </x:c>
      <x:c r="H236" s="26" t="n">
        <x:v>0</x:v>
      </x:c>
    </x:row>
    <x:row r="237" ht="28" customHeight="1">
      <x:c r="A237" s="9" t="inlineStr">
        <x:is>
          <x:t xml:space="preserve">КЛ-007</x:t>
        </x:is>
      </x:c>
      <x:c r="B237" s="9" t="inlineStr">
        <x:is>
          <x:t xml:space="preserve">ООО «ПромКонтур»</x:t>
        </x:is>
      </x:c>
      <x:c r="C237" s="25" t="n">
        <x:v>45845</x:v>
      </x:c>
      <x:c r="D237" s="26" t="n">
        <x:v>113000</x:v>
      </x:c>
      <x:c r="E237" s="9" t="inlineStr">
        <x:is>
          <x:t xml:space="preserve">РТ-000241</x:t>
        </x:is>
      </x:c>
      <x:c r="F237" s="9" t="inlineStr">
        <x:is>
          <x:t xml:space="preserve">Крепёж</x:t>
        </x:is>
      </x:c>
      <x:c r="G237" s="9" t="inlineStr">
        <x:is>
          <x:t xml:space="preserve">Соколова Мария</x:t>
        </x:is>
      </x:c>
      <x:c r="H237" s="26" t="n">
        <x:v>0</x:v>
      </x:c>
    </x:row>
    <x:row r="238" ht="28" customHeight="1">
      <x:c r="A238" s="9" t="inlineStr">
        <x:is>
          <x:t xml:space="preserve">КЛ-030</x:t>
        </x:is>
      </x:c>
      <x:c r="B238" s="9" t="inlineStr">
        <x:is>
          <x:t xml:space="preserve">ООО «КачествоОпт»</x:t>
        </x:is>
      </x:c>
      <x:c r="C238" s="25" t="n">
        <x:v>45390</x:v>
      </x:c>
      <x:c r="D238" s="26" t="n">
        <x:v>101000</x:v>
      </x:c>
      <x:c r="E238" s="9" t="inlineStr">
        <x:is>
          <x:t xml:space="preserve">РТ-000651</x:t>
        </x:is>
      </x:c>
      <x:c r="F238" s="9" t="inlineStr">
        <x:is>
          <x:t xml:space="preserve">Промышленная химия</x:t>
        </x:is>
      </x:c>
      <x:c r="G238" s="9" t="inlineStr">
        <x:is>
          <x:t xml:space="preserve">Петров Илья</x:t>
        </x:is>
      </x:c>
      <x:c r="H238" s="26" t="n">
        <x:v>0</x:v>
      </x:c>
    </x:row>
    <x:row r="239" ht="28" customHeight="1">
      <x:c r="A239" s="9" t="inlineStr">
        <x:is>
          <x:t xml:space="preserve">КЛ-004</x:t>
        </x:is>
      </x:c>
      <x:c r="B239" s="9" t="inlineStr">
        <x:is>
          <x:t xml:space="preserve">ООО «ТехноОпт»</x:t>
        </x:is>
      </x:c>
      <x:c r="C239" s="25" t="n">
        <x:v>45525</x:v>
      </x:c>
      <x:c r="D239" s="26" t="n">
        <x:v>77000</x:v>
      </x:c>
      <x:c r="E239" s="9" t="inlineStr">
        <x:is>
          <x:t xml:space="preserve">РТ-000122</x:t>
        </x:is>
      </x:c>
      <x:c r="F239" s="9" t="inlineStr">
        <x:is>
          <x:t xml:space="preserve">Инструмент</x:t>
        </x:is>
      </x:c>
      <x:c r="G239" s="9" t="inlineStr">
        <x:is>
          <x:t xml:space="preserve">Кузнецов Павел</x:t>
        </x:is>
      </x:c>
      <x:c r="H239" s="26" t="n">
        <x:v>0</x:v>
      </x:c>
    </x:row>
    <x:row r="240" ht="28" customHeight="1">
      <x:c r="A240" s="9" t="inlineStr">
        <x:is>
          <x:t xml:space="preserve">КЛ-023</x:t>
        </x:is>
      </x:c>
      <x:c r="B240" s="9" t="inlineStr">
        <x:is>
          <x:t xml:space="preserve">ООО «СадТехника»</x:t>
        </x:is>
      </x:c>
      <x:c r="C240" s="25" t="n">
        <x:v>45436</x:v>
      </x:c>
      <x:c r="D240" s="26" t="n">
        <x:v>307000</x:v>
      </x:c>
      <x:c r="E240" s="9" t="inlineStr">
        <x:is>
          <x:t xml:space="preserve">РТ-000532</x:t>
        </x:is>
      </x:c>
      <x:c r="F240" s="9" t="inlineStr">
        <x:is>
          <x:t xml:space="preserve">Кабель</x:t>
        </x:is>
      </x:c>
      <x:c r="G240" s="9" t="inlineStr">
        <x:is>
          <x:t xml:space="preserve">Соколова Мария</x:t>
        </x:is>
      </x:c>
      <x:c r="H240" s="26" t="n">
        <x:v>0</x:v>
      </x:c>
    </x:row>
    <x:row r="241" ht="28" customHeight="1">
      <x:c r="A241" s="9" t="inlineStr">
        <x:is>
          <x:t xml:space="preserve">КЛ-001</x:t>
        </x:is>
      </x:c>
      <x:c r="B241" s="9" t="inlineStr">
        <x:is>
          <x:t xml:space="preserve">ООО «АлтайКомплект»</x:t>
        </x:is>
      </x:c>
      <x:c r="C241" s="25" t="n">
        <x:v>45227</x:v>
      </x:c>
      <x:c r="D241" s="26" t="n">
        <x:v>41000</x:v>
      </x:c>
      <x:c r="E241" s="9" t="inlineStr">
        <x:is>
          <x:t xml:space="preserve">РТ-000003</x:t>
        </x:is>
      </x:c>
      <x:c r="F241" s="9" t="inlineStr">
        <x:is>
          <x:t xml:space="preserve">Подшипники</x:t>
        </x:is>
      </x:c>
      <x:c r="G241" s="9" t="inlineStr">
        <x:is>
          <x:t xml:space="preserve">Иванова Анна</x:t>
        </x:is>
      </x:c>
      <x:c r="H241" s="26" t="n">
        <x:v>0</x:v>
      </x:c>
    </x:row>
    <x:row r="242" ht="28" customHeight="1">
      <x:c r="A242" s="9" t="inlineStr">
        <x:is>
          <x:t xml:space="preserve">КЛ-037</x:t>
        </x:is>
      </x:c>
      <x:c r="B242" s="9" t="inlineStr">
        <x:is>
          <x:t xml:space="preserve">ООО «АтлантПром»</x:t>
        </x:is>
      </x:c>
      <x:c r="C242" s="25" t="n">
        <x:v>46131</x:v>
      </x:c>
      <x:c r="D242" s="26" t="n">
        <x:v>2201000</x:v>
      </x:c>
      <x:c r="E242" s="9" t="inlineStr">
        <x:is>
          <x:t xml:space="preserve">РТ-000942</x:t>
        </x:is>
      </x:c>
      <x:c r="F242" s="9" t="inlineStr">
        <x:is>
          <x:t xml:space="preserve">Крепёж</x:t>
        </x:is>
      </x:c>
      <x:c r="G242" s="9" t="inlineStr">
        <x:is>
          <x:t xml:space="preserve">Иванова Анна</x:t>
        </x:is>
      </x:c>
      <x:c r="H242" s="26" t="n">
        <x:v>0</x:v>
      </x:c>
    </x:row>
    <x:row r="243" ht="28" customHeight="1">
      <x:c r="A243" s="9" t="inlineStr">
        <x:is>
          <x:t xml:space="preserve">КЛ-013</x:t>
        </x:is>
      </x:c>
      <x:c r="B243" s="9" t="inlineStr">
        <x:is>
          <x:t xml:space="preserve">ООО «БазисИнструмент»</x:t>
        </x:is>
      </x:c>
      <x:c r="C243" s="25" t="n">
        <x:v>45495</x:v>
      </x:c>
      <x:c r="D243" s="26" t="n">
        <x:v>187000</x:v>
      </x:c>
      <x:c r="E243" s="9" t="inlineStr">
        <x:is>
          <x:t xml:space="preserve">РТ-000413</x:t>
        </x:is>
      </x:c>
      <x:c r="F243" s="9" t="inlineStr">
        <x:is>
          <x:t xml:space="preserve">Кабель</x:t>
        </x:is>
      </x:c>
      <x:c r="G243" s="9" t="inlineStr">
        <x:is>
          <x:t xml:space="preserve">Иванова Анна</x:t>
        </x:is>
      </x:c>
      <x:c r="H243" s="26" t="n">
        <x:v>0</x:v>
      </x:c>
    </x:row>
    <x:row r="244" ht="28" customHeight="1">
      <x:c r="A244" s="9" t="inlineStr">
        <x:is>
          <x:t xml:space="preserve">КЛ-033</x:t>
        </x:is>
      </x:c>
      <x:c r="B244" s="9" t="inlineStr">
        <x:is>
          <x:t xml:space="preserve">ООО «МультиПоставка»</x:t>
        </x:is>
      </x:c>
      <x:c r="C244" s="25" t="n">
        <x:v>45540</x:v>
      </x:c>
      <x:c r="D244" s="26" t="n">
        <x:v>63900</x:v>
      </x:c>
      <x:c r="E244" s="9" t="inlineStr">
        <x:is>
          <x:t xml:space="preserve">РТ-000823</x:t>
        </x:is>
      </x:c>
      <x:c r="F244" s="9" t="inlineStr">
        <x:is>
          <x:t xml:space="preserve">Кабель</x:t>
        </x:is>
      </x:c>
      <x:c r="G244" s="9" t="inlineStr">
        <x:is>
          <x:t xml:space="preserve">Иванова Анна</x:t>
        </x:is>
      </x:c>
      <x:c r="H244" s="26" t="n">
        <x:v>0</x:v>
      </x:c>
    </x:row>
    <x:row r="245" ht="28" customHeight="1">
      <x:c r="A245" s="9" t="inlineStr">
        <x:is>
          <x:t xml:space="preserve">КЛ-009</x:t>
        </x:is>
      </x:c>
      <x:c r="B245" s="9" t="inlineStr">
        <x:is>
          <x:t xml:space="preserve">ООО «МагистральСнаб»</x:t>
        </x:is>
      </x:c>
      <x:c r="C245" s="25" t="n">
        <x:v>45945</x:v>
      </x:c>
      <x:c r="D245" s="26" t="n">
        <x:v>139000</x:v>
      </x:c>
      <x:c r="E245" s="9" t="inlineStr">
        <x:is>
          <x:t xml:space="preserve">РТ-000294</x:t>
        </x:is>
      </x:c>
      <x:c r="F245" s="9" t="inlineStr">
        <x:is>
          <x:t xml:space="preserve">Инструмент</x:t>
        </x:is>
      </x:c>
      <x:c r="G245" s="9" t="inlineStr">
        <x:is>
          <x:t xml:space="preserve">Иванова Анна</x:t>
        </x:is>
      </x:c>
      <x:c r="H245" s="26" t="n">
        <x:v>0</x:v>
      </x:c>
    </x:row>
    <x:row r="246" ht="28" customHeight="1">
      <x:c r="A246" s="9" t="inlineStr">
        <x:is>
          <x:t xml:space="preserve">КЛ-031</x:t>
        </x:is>
      </x:c>
      <x:c r="B246" s="9" t="inlineStr">
        <x:is>
          <x:t xml:space="preserve">ООО «РеверсСнаб»</x:t>
        </x:is>
      </x:c>
      <x:c r="C246" s="25" t="n">
        <x:v>45472</x:v>
      </x:c>
      <x:c r="D246" s="26" t="n">
        <x:v>0</x:v>
      </x:c>
      <x:c r="E246" s="9" t="inlineStr">
        <x:is>
          <x:t xml:space="preserve">ВЗ-000704</x:t>
        </x:is>
      </x:c>
      <x:c r="F246" s="9" t="inlineStr">
        <x:is>
          <x:t xml:space="preserve">Подшипники</x:t>
        </x:is>
      </x:c>
      <x:c r="G246" s="9" t="inlineStr">
        <x:is>
          <x:t xml:space="preserve">Соколова Мария</x:t>
        </x:is>
      </x:c>
      <x:c r="H246" s="26" t="n">
        <x:v>25000</x:v>
      </x:c>
    </x:row>
    <x:row r="247" ht="28" customHeight="1">
      <x:c r="A247" s="9" t="inlineStr">
        <x:is>
          <x:t xml:space="preserve">КЛ-005</x:t>
        </x:is>
      </x:c>
      <x:c r="B247" s="9" t="inlineStr">
        <x:is>
          <x:t xml:space="preserve">ООО «УралКрепёж»</x:t>
        </x:is>
      </x:c>
      <x:c r="C247" s="25" t="n">
        <x:v>45987</x:v>
      </x:c>
      <x:c r="D247" s="26" t="n">
        <x:v>91000</x:v>
      </x:c>
      <x:c r="E247" s="9" t="inlineStr">
        <x:is>
          <x:t xml:space="preserve">РТ-000175</x:t>
        </x:is>
      </x:c>
      <x:c r="F247" s="9" t="inlineStr">
        <x:is>
          <x:t xml:space="preserve">Промышленная химия</x:t>
        </x:is>
      </x:c>
      <x:c r="G247" s="9" t="inlineStr">
        <x:is>
          <x:t xml:space="preserve">Иванова Анна</x:t>
        </x:is>
      </x:c>
      <x:c r="H247" s="26" t="n">
        <x:v>0</x:v>
      </x:c>
    </x:row>
    <x:row r="248" ht="28" customHeight="1">
      <x:c r="A248" s="9" t="inlineStr">
        <x:is>
          <x:t xml:space="preserve">КЛ-028</x:t>
        </x:is>
      </x:c>
      <x:c r="B248" s="9" t="inlineStr">
        <x:is>
          <x:t xml:space="preserve">ООО «РостСнаб»</x:t>
        </x:is>
      </x:c>
      <x:c r="C248" s="25" t="n">
        <x:v>45600</x:v>
      </x:c>
      <x:c r="D248" s="26" t="n">
        <x:v>367000</x:v>
      </x:c>
      <x:c r="E248" s="9" t="inlineStr">
        <x:is>
          <x:t xml:space="preserve">РТ-000585</x:t>
        </x:is>
      </x:c>
      <x:c r="F248" s="9" t="inlineStr">
        <x:is>
          <x:t xml:space="preserve">Кабель</x:t>
        </x:is>
      </x:c>
      <x:c r="G248" s="9" t="inlineStr">
        <x:is>
          <x:t xml:space="preserve">Кузнецов Павел</x:t>
        </x:is>
      </x:c>
      <x:c r="H248" s="26" t="n">
        <x:v>0</x:v>
      </x:c>
    </x:row>
    <x:row r="249" ht="28" customHeight="1">
      <x:c r="A249" s="9" t="inlineStr">
        <x:is>
          <x:t xml:space="preserve">КЛ-039</x:t>
        </x:is>
      </x:c>
      <x:c r="B249" s="9" t="inlineStr">
        <x:is>
          <x:t xml:space="preserve">ООО «МикроКрепёж»</x:t>
        </x:is>
      </x:c>
      <x:c r="C249" s="25" t="n">
        <x:v>45475</x:v>
      </x:c>
      <x:c r="D249" s="26" t="n">
        <x:v>1000</x:v>
      </x:c>
      <x:c r="E249" s="9" t="inlineStr">
        <x:is>
          <x:t xml:space="preserve">РТ-000995</x:t>
        </x:is>
      </x:c>
      <x:c r="F249" s="9" t="inlineStr">
        <x:is>
          <x:t xml:space="preserve">Инструмент</x:t>
        </x:is>
      </x:c>
      <x:c r="G249" s="9" t="inlineStr">
        <x:is>
          <x:t xml:space="preserve">Соколова Мария</x:t>
        </x:is>
      </x:c>
      <x:c r="H249" s="26" t="n">
        <x:v>0</x:v>
      </x:c>
    </x:row>
    <x:row r="250" ht="28" customHeight="1">
      <x:c r="A250" s="9" t="inlineStr">
        <x:is>
          <x:t xml:space="preserve">КЛ-014</x:t>
        </x:is>
      </x:c>
      <x:c r="B250" s="9" t="inlineStr">
        <x:is>
          <x:t xml:space="preserve">ООО «РегионТех»</x:t>
        </x:is>
      </x:c>
      <x:c r="C250" s="25" t="n">
        <x:v>46110</x:v>
      </x:c>
      <x:c r="D250" s="26" t="n">
        <x:v>199000</x:v>
      </x:c>
      <x:c r="E250" s="9" t="inlineStr">
        <x:is>
          <x:t xml:space="preserve">РТ-000466</x:t>
        </x:is>
      </x:c>
      <x:c r="F250" s="9" t="inlineStr">
        <x:is>
          <x:t xml:space="preserve">Инструмент</x:t>
        </x:is>
      </x:c>
      <x:c r="G250" s="9" t="inlineStr">
        <x:is>
          <x:t xml:space="preserve">Петров Илья</x:t>
        </x:is>
      </x:c>
      <x:c r="H250" s="26" t="n">
        <x:v>0</x:v>
      </x:c>
    </x:row>
    <x:row r="251" ht="28" customHeight="1">
      <x:c r="A251" s="9" t="inlineStr">
        <x:is>
          <x:t xml:space="preserve">КЛ-034</x:t>
        </x:is>
      </x:c>
      <x:c r="B251" s="9" t="inlineStr">
        <x:is>
          <x:t xml:space="preserve">ООО «ПеременныйРитм»</x:t>
        </x:is>
      </x:c>
      <x:c r="C251" s="25" t="n">
        <x:v>46095</x:v>
      </x:c>
      <x:c r="D251" s="26" t="n">
        <x:v>439000</x:v>
      </x:c>
      <x:c r="E251" s="9" t="inlineStr">
        <x:is>
          <x:t xml:space="preserve">РТ-000876</x:t>
        </x:is>
      </x:c>
      <x:c r="F251" s="9" t="inlineStr">
        <x:is>
          <x:t xml:space="preserve">Инструмент</x:t>
        </x:is>
      </x:c>
      <x:c r="G251" s="9" t="inlineStr">
        <x:is>
          <x:t xml:space="preserve">Петров Илья</x:t>
        </x:is>
      </x:c>
      <x:c r="H251" s="26" t="n">
        <x:v>0</x:v>
      </x:c>
    </x:row>
    <x:row r="252" ht="28" customHeight="1">
      <x:c r="A252" s="9" t="inlineStr">
        <x:is>
          <x:t xml:space="preserve">КЛ-011</x:t>
        </x:is>
      </x:c>
      <x:c r="B252" s="9" t="inlineStr">
        <x:is>
          <x:t xml:space="preserve">ООО «СфераКомплект»</x:t>
        </x:is>
      </x:c>
      <x:c r="C252" s="25" t="n">
        <x:v>45495</x:v>
      </x:c>
      <x:c r="D252" s="26" t="n">
        <x:v>163000</x:v>
      </x:c>
      <x:c r="E252" s="9" t="inlineStr">
        <x:is>
          <x:t xml:space="preserve">РТ-000347</x:t>
        </x:is>
      </x:c>
      <x:c r="F252" s="9" t="inlineStr">
        <x:is>
          <x:t xml:space="preserve">Подшипники</x:t>
        </x:is>
      </x:c>
      <x:c r="G252" s="9" t="inlineStr">
        <x:is>
          <x:t xml:space="preserve">Соколова Мария</x:t>
        </x:is>
      </x:c>
      <x:c r="H252" s="26" t="n">
        <x:v>0</x:v>
      </x:c>
    </x:row>
    <x:row r="253" ht="28" customHeight="1">
      <x:c r="A253" s="9" t="inlineStr">
        <x:is>
          <x:t xml:space="preserve">КЛ-032</x:t>
        </x:is>
      </x:c>
      <x:c r="B253" s="9" t="inlineStr">
        <x:is>
          <x:t xml:space="preserve">ООО «ДеньКомплект»</x:t>
        </x:is>
      </x:c>
      <x:c r="C253" s="25" t="n">
        <x:v>45510</x:v>
      </x:c>
      <x:c r="D253" s="26" t="n">
        <x:v>413000</x:v>
      </x:c>
      <x:c r="E253" s="9" t="inlineStr">
        <x:is>
          <x:t xml:space="preserve">РТ-000757</x:t>
        </x:is>
      </x:c>
      <x:c r="F253" s="9" t="inlineStr">
        <x:is>
          <x:t xml:space="preserve">Крепёж</x:t>
        </x:is>
      </x:c>
      <x:c r="G253" s="9" t="inlineStr">
        <x:is>
          <x:t xml:space="preserve">Кузнецов Павел</x:t>
        </x:is>
      </x:c>
      <x:c r="H253" s="26" t="n">
        <x:v>0</x:v>
      </x:c>
    </x:row>
    <x:row r="254" ht="28" customHeight="1">
      <x:c r="A254" s="9" t="inlineStr">
        <x:is>
          <x:t xml:space="preserve">КЛ-007</x:t>
        </x:is>
      </x:c>
      <x:c r="B254" s="9" t="inlineStr">
        <x:is>
          <x:t xml:space="preserve">ООО «ПромКонтур»</x:t>
        </x:is>
      </x:c>
      <x:c r="C254" s="25" t="n">
        <x:v>45260</x:v>
      </x:c>
      <x:c r="D254" s="26" t="n">
        <x:v>115000</x:v>
      </x:c>
      <x:c r="E254" s="9" t="inlineStr">
        <x:is>
          <x:t xml:space="preserve">РТ-000228</x:t>
        </x:is>
      </x:c>
      <x:c r="F254" s="9" t="inlineStr">
        <x:is>
          <x:t xml:space="preserve">Крепёж</x:t>
        </x:is>
      </x:c>
      <x:c r="G254" s="9" t="inlineStr">
        <x:is>
          <x:t xml:space="preserve">Соколова Мария</x:t>
        </x:is>
      </x:c>
      <x:c r="H254" s="26" t="n">
        <x:v>0</x:v>
      </x:c>
    </x:row>
    <x:row r="255" ht="28" customHeight="1">
      <x:c r="A255" s="9" t="inlineStr">
        <x:is>
          <x:t xml:space="preserve">КЛ-029</x:t>
        </x:is>
      </x:c>
      <x:c r="B255" s="9" t="inlineStr">
        <x:is>
          <x:t xml:space="preserve">ООО «ВозвратКомплект»</x:t>
        </x:is>
      </x:c>
      <x:c r="C255" s="25" t="n">
        <x:v>46155</x:v>
      </x:c>
      <x:c r="D255" s="26" t="n">
        <x:v>99000</x:v>
      </x:c>
      <x:c r="E255" s="9" t="inlineStr">
        <x:is>
          <x:t xml:space="preserve">РТ-000638</x:t>
        </x:is>
      </x:c>
      <x:c r="F255" s="9" t="inlineStr">
        <x:is>
          <x:t xml:space="preserve">Инструмент</x:t>
        </x:is>
      </x:c>
      <x:c r="G255" s="9" t="inlineStr">
        <x:is>
          <x:t xml:space="preserve">Иванова Анна</x:t>
        </x:is>
      </x:c>
      <x:c r="H255" s="26" t="n">
        <x:v>0</x:v>
      </x:c>
    </x:row>
    <x:row r="256" ht="28" customHeight="1">
      <x:c r="A256" s="9" t="inlineStr">
        <x:is>
          <x:t xml:space="preserve">КЛ-003</x:t>
        </x:is>
      </x:c>
      <x:c r="B256" s="9" t="inlineStr">
        <x:is>
          <x:t xml:space="preserve">ООО «ВекторСнаб»</x:t>
        </x:is>
      </x:c>
      <x:c r="C256" s="25" t="n">
        <x:v>45935</x:v>
      </x:c>
      <x:c r="D256" s="26" t="n">
        <x:v>67000</x:v>
      </x:c>
      <x:c r="E256" s="9" t="inlineStr">
        <x:is>
          <x:t xml:space="preserve">РТ-000109</x:t>
        </x:is>
      </x:c>
      <x:c r="F256" s="9" t="inlineStr">
        <x:is>
          <x:t xml:space="preserve">Кабель</x:t>
        </x:is>
      </x:c>
      <x:c r="G256" s="9" t="inlineStr">
        <x:is>
          <x:t xml:space="preserve">Соколова Мария</x:t>
        </x:is>
      </x:c>
      <x:c r="H256" s="26" t="n">
        <x:v>0</x:v>
      </x:c>
    </x:row>
    <x:row r="257" ht="28" customHeight="1">
      <x:c r="A257" s="9" t="inlineStr">
        <x:is>
          <x:t xml:space="preserve">КЛ-032</x:t>
        </x:is>
      </x:c>
      <x:c r="B257" s="9" t="inlineStr">
        <x:is>
          <x:t xml:space="preserve">ООО «ДеньКомплект»</x:t>
        </x:is>
      </x:c>
      <x:c r="C257" s="25" t="n">
        <x:v>45180</x:v>
      </x:c>
      <x:c r="D257" s="26" t="n">
        <x:v>414000</x:v>
      </x:c>
      <x:c r="E257" s="9" t="inlineStr">
        <x:is>
          <x:t xml:space="preserve">РТ-000738</x:t>
        </x:is>
      </x:c>
      <x:c r="F257" s="9" t="inlineStr">
        <x:is>
          <x:t xml:space="preserve">Крепёж</x:t>
        </x:is>
      </x:c>
      <x:c r="G257" s="9" t="inlineStr">
        <x:is>
          <x:t xml:space="preserve">Кузнецов Павел</x:t>
        </x:is>
      </x:c>
      <x:c r="H257" s="26" t="n">
        <x:v>0</x:v>
      </x:c>
    </x:row>
    <x:row r="258" ht="28" customHeight="1">
      <x:c r="A258" s="9" t="inlineStr">
        <x:is>
          <x:t xml:space="preserve">КЛ-022</x:t>
        </x:is>
      </x:c>
      <x:c r="B258" s="9" t="inlineStr">
        <x:is>
          <x:t xml:space="preserve">ООО «ПолеСнаб»</x:t>
        </x:is>
      </x:c>
      <x:c r="C258" s="25" t="n">
        <x:v>45741</x:v>
      </x:c>
      <x:c r="D258" s="26" t="n">
        <x:v>294000</x:v>
      </x:c>
      <x:c r="E258" s="9" t="inlineStr">
        <x:is>
          <x:t xml:space="preserve">РТ-000519</x:t>
        </x:is>
      </x:c>
      <x:c r="F258" s="9" t="inlineStr">
        <x:is>
          <x:t xml:space="preserve">Крепёж</x:t>
        </x:is>
      </x:c>
      <x:c r="G258" s="9" t="inlineStr">
        <x:is>
          <x:t xml:space="preserve">Петров Илья</x:t>
        </x:is>
      </x:c>
      <x:c r="H258" s="26" t="n">
        <x:v>0</x:v>
      </x:c>
    </x:row>
    <x:row r="259" ht="28" customHeight="1">
      <x:c r="A259" s="9" t="inlineStr">
        <x:is>
          <x:t xml:space="preserve">КЛ-037</x:t>
        </x:is>
      </x:c>
      <x:c r="B259" s="9" t="inlineStr">
        <x:is>
          <x:t xml:space="preserve">ООО «АтлантПром»</x:t>
        </x:is>
      </x:c>
      <x:c r="C259" s="25" t="n">
        <x:v>45741</x:v>
      </x:c>
      <x:c r="D259" s="26" t="n">
        <x:v>2200000</x:v>
      </x:c>
      <x:c r="E259" s="9" t="inlineStr">
        <x:is>
          <x:t xml:space="preserve">РТ-000929</x:t>
        </x:is>
      </x:c>
      <x:c r="F259" s="9" t="inlineStr">
        <x:is>
          <x:t xml:space="preserve">Крепёж</x:t>
        </x:is>
      </x:c>
      <x:c r="G259" s="9" t="inlineStr">
        <x:is>
          <x:t xml:space="preserve">Иванова Анна</x:t>
        </x:is>
      </x:c>
      <x:c r="H259" s="26" t="n">
        <x:v>0</x:v>
      </x:c>
    </x:row>
    <x:row r="260" ht="28" customHeight="1">
      <x:c r="A260" s="9" t="inlineStr">
        <x:is>
          <x:t xml:space="preserve">КЛ-012</x:t>
        </x:is>
      </x:c>
      <x:c r="B260" s="9" t="inlineStr">
        <x:is>
          <x:t xml:space="preserve">ООО «ОптМеханика»</x:t>
        </x:is>
      </x:c>
      <x:c r="C260" s="25" t="n">
        <x:v>46080</x:v>
      </x:c>
      <x:c r="D260" s="26" t="n">
        <x:v>174000</x:v>
      </x:c>
      <x:c r="E260" s="9" t="inlineStr">
        <x:is>
          <x:t xml:space="preserve">РТ-000400</x:t>
        </x:is>
      </x:c>
      <x:c r="F260" s="9" t="inlineStr">
        <x:is>
          <x:t xml:space="preserve">Крепёж</x:t>
        </x:is>
      </x:c>
      <x:c r="G260" s="9" t="inlineStr">
        <x:is>
          <x:t xml:space="preserve">Кузнецов Павел</x:t>
        </x:is>
      </x:c>
      <x:c r="H260" s="26" t="n">
        <x:v>0</x:v>
      </x:c>
    </x:row>
    <x:row r="261" ht="28" customHeight="1">
      <x:c r="A261" s="9" t="inlineStr">
        <x:is>
          <x:t xml:space="preserve">КЛ-033</x:t>
        </x:is>
      </x:c>
      <x:c r="B261" s="9" t="inlineStr">
        <x:is>
          <x:t xml:space="preserve">ООО «МультиПоставка»</x:t>
        </x:is>
      </x:c>
      <x:c r="C261" s="25" t="n">
        <x:v>45330</x:v>
      </x:c>
      <x:c r="D261" s="26" t="n">
        <x:v>425000</x:v>
      </x:c>
      <x:c r="E261" s="9" t="inlineStr">
        <x:is>
          <x:t xml:space="preserve">РТ-000810</x:t>
        </x:is>
      </x:c>
      <x:c r="F261" s="9" t="inlineStr">
        <x:is>
          <x:t xml:space="preserve">Кабель</x:t>
        </x:is>
      </x:c>
      <x:c r="G261" s="9" t="inlineStr">
        <x:is>
          <x:t xml:space="preserve">Иванова Анна</x:t>
        </x:is>
      </x:c>
      <x:c r="H261" s="26" t="n">
        <x:v>0</x:v>
      </x:c>
    </x:row>
    <x:row r="262" ht="28" customHeight="1">
      <x:c r="A262" s="9" t="inlineStr">
        <x:is>
          <x:t xml:space="preserve">КЛ-009</x:t>
        </x:is>
      </x:c>
      <x:c r="B262" s="9" t="inlineStr">
        <x:is>
          <x:t xml:space="preserve">ООО «МагистральСнаб»</x:t>
        </x:is>
      </x:c>
      <x:c r="C262" s="25" t="n">
        <x:v>45555</x:v>
      </x:c>
      <x:c r="D262" s="26" t="n">
        <x:v>138000</x:v>
      </x:c>
      <x:c r="E262" s="9" t="inlineStr">
        <x:is>
          <x:t xml:space="preserve">РТ-000281</x:t>
        </x:is>
      </x:c>
      <x:c r="F262" s="9" t="inlineStr">
        <x:is>
          <x:t xml:space="preserve">Инструмент</x:t>
        </x:is>
      </x:c>
      <x:c r="G262" s="9" t="inlineStr">
        <x:is>
          <x:t xml:space="preserve">Иванова Анна</x:t>
        </x:is>
      </x:c>
      <x:c r="H262" s="26" t="n">
        <x:v>0</x:v>
      </x:c>
    </x:row>
    <x:row r="263" ht="28" customHeight="1">
      <x:c r="A263" s="9" t="inlineStr">
        <x:is>
          <x:t xml:space="preserve">КЛ-031</x:t>
        </x:is>
      </x:c>
      <x:c r="B263" s="9" t="inlineStr">
        <x:is>
          <x:t xml:space="preserve">ООО «РеверсСнаб»</x:t>
        </x:is>
      </x:c>
      <x:c r="C263" s="25" t="n">
        <x:v>45195</x:v>
      </x:c>
      <x:c r="D263" s="26" t="n">
        <x:v>100000</x:v>
      </x:c>
      <x:c r="E263" s="9" t="inlineStr">
        <x:is>
          <x:t xml:space="preserve">РТ-000691</x:t>
        </x:is>
      </x:c>
      <x:c r="F263" s="9" t="inlineStr">
        <x:is>
          <x:t xml:space="preserve">Подшипники</x:t>
        </x:is>
      </x:c>
      <x:c r="G263" s="9" t="inlineStr">
        <x:is>
          <x:t xml:space="preserve">Соколова Мария</x:t>
        </x:is>
      </x:c>
      <x:c r="H263" s="26" t="n">
        <x:v>0</x:v>
      </x:c>
    </x:row>
    <x:row r="264" ht="28" customHeight="1">
      <x:c r="A264" s="9" t="inlineStr">
        <x:is>
          <x:t xml:space="preserve">КЛ-005</x:t>
        </x:is>
      </x:c>
      <x:c r="B264" s="9" t="inlineStr">
        <x:is>
          <x:t xml:space="preserve">ООО «УралКрепёж»</x:t>
        </x:is>
      </x:c>
      <x:c r="C264" s="25" t="n">
        <x:v>45727</x:v>
      </x:c>
      <x:c r="D264" s="26" t="n">
        <x:v>90000</x:v>
      </x:c>
      <x:c r="E264" s="9" t="inlineStr">
        <x:is>
          <x:t xml:space="preserve">РТ-000162</x:t>
        </x:is>
      </x:c>
      <x:c r="F264" s="9" t="inlineStr">
        <x:is>
          <x:t xml:space="preserve">Промышленная химия</x:t>
        </x:is>
      </x:c>
      <x:c r="G264" s="9" t="inlineStr">
        <x:is>
          <x:t xml:space="preserve">Иванова Анна</x:t>
        </x:is>
      </x:c>
      <x:c r="H264" s="26" t="n">
        <x:v>0</x:v>
      </x:c>
    </x:row>
    <x:row r="265" ht="28" customHeight="1">
      <x:c r="A265" s="9" t="inlineStr">
        <x:is>
          <x:t xml:space="preserve">КЛ-027</x:t>
        </x:is>
      </x:c>
      <x:c r="B265" s="9" t="inlineStr">
        <x:is>
          <x:t xml:space="preserve">ООО «ТемпПром»</x:t>
        </x:is>
      </x:c>
      <x:c r="C265" s="25" t="n">
        <x:v>45690</x:v>
      </x:c>
      <x:c r="D265" s="26" t="n">
        <x:v>353000</x:v>
      </x:c>
      <x:c r="E265" s="9" t="inlineStr">
        <x:is>
          <x:t xml:space="preserve">РТ-000572</x:t>
        </x:is>
      </x:c>
      <x:c r="F265" s="9" t="inlineStr">
        <x:is>
          <x:t xml:space="preserve">Крепёж</x:t>
        </x:is>
      </x:c>
      <x:c r="G265" s="9" t="inlineStr">
        <x:is>
          <x:t xml:space="preserve">Соколова Мария</x:t>
        </x:is>
      </x:c>
      <x:c r="H265" s="26" t="n">
        <x:v>0</x:v>
      </x:c>
    </x:row>
    <x:row r="266" ht="28" customHeight="1">
      <x:c r="A266" s="9" t="inlineStr">
        <x:is>
          <x:t xml:space="preserve">КЛ-001</x:t>
        </x:is>
      </x:c>
      <x:c r="B266" s="9" t="inlineStr">
        <x:is>
          <x:t xml:space="preserve">ООО «АлтайКомплект»</x:t>
        </x:is>
      </x:c>
      <x:c r="C266" s="25" t="n">
        <x:v>46027</x:v>
      </x:c>
      <x:c r="D266" s="26" t="n">
        <x:v>42000</x:v>
      </x:c>
      <x:c r="E266" s="9" t="inlineStr">
        <x:is>
          <x:t xml:space="preserve">РТ-000043</x:t>
        </x:is>
      </x:c>
      <x:c r="F266" s="9" t="inlineStr">
        <x:is>
          <x:t xml:space="preserve">Подшипники</x:t>
        </x:is>
      </x:c>
      <x:c r="G266" s="9" t="inlineStr">
        <x:is>
          <x:t xml:space="preserve">Иванова Анна</x:t>
        </x:is>
      </x:c>
      <x:c r="H266" s="26" t="n">
        <x:v>0</x:v>
      </x:c>
    </x:row>
    <x:row r="267" ht="28" customHeight="1">
      <x:c r="A267" s="9" t="inlineStr">
        <x:is>
          <x:t xml:space="preserve">КЛ-039</x:t>
        </x:is>
      </x:c>
      <x:c r="B267" s="9" t="inlineStr">
        <x:is>
          <x:t xml:space="preserve">ООО «МикроКрепёж»</x:t>
        </x:is>
      </x:c>
      <x:c r="C267" s="25" t="n">
        <x:v>45215</x:v>
      </x:c>
      <x:c r="D267" s="26" t="n">
        <x:v>3000</x:v>
      </x:c>
      <x:c r="E267" s="9" t="inlineStr">
        <x:is>
          <x:t xml:space="preserve">РТ-000982</x:t>
        </x:is>
      </x:c>
      <x:c r="F267" s="9" t="inlineStr">
        <x:is>
          <x:t xml:space="preserve">Инструмент</x:t>
        </x:is>
      </x:c>
      <x:c r="G267" s="9" t="inlineStr">
        <x:is>
          <x:t xml:space="preserve">Соколова Мария</x:t>
        </x:is>
      </x:c>
      <x:c r="H267" s="26" t="n">
        <x:v>0</x:v>
      </x:c>
    </x:row>
    <x:row r="268" ht="28" customHeight="1">
      <x:c r="A268" s="9" t="inlineStr">
        <x:is>
          <x:t xml:space="preserve">КЛ-014</x:t>
        </x:is>
      </x:c>
      <x:c r="B268" s="9" t="inlineStr">
        <x:is>
          <x:t xml:space="preserve">ООО «РегионТех»</x:t>
        </x:is>
      </x:c>
      <x:c r="C268" s="25" t="n">
        <x:v>45720</x:v>
      </x:c>
      <x:c r="D268" s="26" t="n">
        <x:v>198000</x:v>
      </x:c>
      <x:c r="E268" s="9" t="inlineStr">
        <x:is>
          <x:t xml:space="preserve">РТ-000453</x:t>
        </x:is>
      </x:c>
      <x:c r="F268" s="9" t="inlineStr">
        <x:is>
          <x:t xml:space="preserve">Инструмент</x:t>
        </x:is>
      </x:c>
      <x:c r="G268" s="9" t="inlineStr">
        <x:is>
          <x:t xml:space="preserve">Петров Илья</x:t>
        </x:is>
      </x:c>
      <x:c r="H268" s="26" t="n">
        <x:v>0</x:v>
      </x:c>
    </x:row>
    <x:row r="269" ht="28" customHeight="1">
      <x:c r="A269" s="9" t="inlineStr">
        <x:is>
          <x:t xml:space="preserve">КЛ-034</x:t>
        </x:is>
      </x:c>
      <x:c r="B269" s="9" t="inlineStr">
        <x:is>
          <x:t xml:space="preserve">ООО «ПеременныйРитм»</x:t>
        </x:is>
      </x:c>
      <x:c r="C269" s="25" t="n">
        <x:v>45395</x:v>
      </x:c>
      <x:c r="D269" s="26" t="n">
        <x:v>438000</x:v>
      </x:c>
      <x:c r="E269" s="9" t="inlineStr">
        <x:is>
          <x:t xml:space="preserve">РТ-000863</x:t>
        </x:is>
      </x:c>
      <x:c r="F269" s="9" t="inlineStr">
        <x:is>
          <x:t xml:space="preserve">Инструмент</x:t>
        </x:is>
      </x:c>
      <x:c r="G269" s="9" t="inlineStr">
        <x:is>
          <x:t xml:space="preserve">Петров Илья</x:t>
        </x:is>
      </x:c>
      <x:c r="H269" s="26" t="n">
        <x:v>0</x:v>
      </x:c>
    </x:row>
    <x:row r="270" ht="28" customHeight="1">
      <x:c r="A270" s="9" t="inlineStr">
        <x:is>
          <x:t xml:space="preserve">КЛ-010</x:t>
        </x:is>
      </x:c>
      <x:c r="B270" s="9" t="inlineStr">
        <x:is>
          <x:t xml:space="preserve">ООО «ОрионПром»</x:t>
        </x:is>
      </x:c>
      <x:c r="C270" s="25" t="n">
        <x:v>46110</x:v>
      </x:c>
      <x:c r="D270" s="26" t="n">
        <x:v>151000</x:v>
      </x:c>
      <x:c r="E270" s="9" t="inlineStr">
        <x:is>
          <x:t xml:space="preserve">РТ-000334</x:t>
        </x:is>
      </x:c>
      <x:c r="F270" s="9" t="inlineStr">
        <x:is>
          <x:t xml:space="preserve">Промышленная химия</x:t>
        </x:is>
      </x:c>
      <x:c r="G270" s="9" t="inlineStr">
        <x:is>
          <x:t xml:space="preserve">Петров Илья</x:t>
        </x:is>
      </x:c>
      <x:c r="H270" s="26" t="n">
        <x:v>0</x:v>
      </x:c>
    </x:row>
    <x:row r="271" ht="28" customHeight="1">
      <x:c r="A271" s="9" t="inlineStr">
        <x:is>
          <x:t xml:space="preserve">КЛ-032</x:t>
        </x:is>
      </x:c>
      <x:c r="B271" s="9" t="inlineStr">
        <x:is>
          <x:t xml:space="preserve">ООО «ДеньКомплект»</x:t>
        </x:is>
      </x:c>
      <x:c r="C271" s="25" t="n">
        <x:v>45270</x:v>
      </x:c>
      <x:c r="D271" s="26" t="n">
        <x:v>103500</x:v>
      </x:c>
      <x:c r="E271" s="9" t="inlineStr">
        <x:is>
          <x:t xml:space="preserve">РТ-000744</x:t>
        </x:is>
      </x:c>
      <x:c r="F271" s="9" t="inlineStr">
        <x:is>
          <x:t xml:space="preserve">Крепёж</x:t>
        </x:is>
      </x:c>
      <x:c r="G271" s="9" t="inlineStr">
        <x:is>
          <x:t xml:space="preserve">Кузнецов Павел</x:t>
        </x:is>
      </x:c>
      <x:c r="H271" s="26" t="n">
        <x:v>0</x:v>
      </x:c>
    </x:row>
    <x:row r="272" ht="28" customHeight="1">
      <x:c r="A272" s="9" t="inlineStr">
        <x:is>
          <x:t xml:space="preserve">КЛ-006</x:t>
        </x:is>
      </x:c>
      <x:c r="B272" s="9" t="inlineStr">
        <x:is>
          <x:t xml:space="preserve">ООО «СибирьКабель»</x:t>
        </x:is>
      </x:c>
      <x:c r="C272" s="25" t="n">
        <x:v>45933</x:v>
      </x:c>
      <x:c r="D272" s="26" t="n">
        <x:v>103000</x:v>
      </x:c>
      <x:c r="E272" s="9" t="inlineStr">
        <x:is>
          <x:t xml:space="preserve">РТ-000215</x:t>
        </x:is>
      </x:c>
      <x:c r="F272" s="9" t="inlineStr">
        <x:is>
          <x:t xml:space="preserve">Подшипники</x:t>
        </x:is>
      </x:c>
      <x:c r="G272" s="9" t="inlineStr">
        <x:is>
          <x:t xml:space="preserve">Петров Илья</x:t>
        </x:is>
      </x:c>
      <x:c r="H272" s="26" t="n">
        <x:v>0</x:v>
      </x:c>
    </x:row>
    <x:row r="273" ht="28" customHeight="1">
      <x:c r="A273" s="9" t="inlineStr">
        <x:is>
          <x:t xml:space="preserve">КЛ-029</x:t>
        </x:is>
      </x:c>
      <x:c r="B273" s="9" t="inlineStr">
        <x:is>
          <x:t xml:space="preserve">ООО «ВозвратКомплект»</x:t>
        </x:is>
      </x:c>
      <x:c r="C273" s="25" t="n">
        <x:v>45855</x:v>
      </x:c>
      <x:c r="D273" s="26" t="n">
        <x:v>101000</x:v>
      </x:c>
      <x:c r="E273" s="9" t="inlineStr">
        <x:is>
          <x:t xml:space="preserve">РТ-000625</x:t>
        </x:is>
      </x:c>
      <x:c r="F273" s="9" t="inlineStr">
        <x:is>
          <x:t xml:space="preserve">Инструмент</x:t>
        </x:is>
      </x:c>
      <x:c r="G273" s="9" t="inlineStr">
        <x:is>
          <x:t xml:space="preserve">Иванова Анна</x:t>
        </x:is>
      </x:c>
      <x:c r="H273" s="26" t="n">
        <x:v>0</x:v>
      </x:c>
    </x:row>
    <x:row r="274" ht="28" customHeight="1">
      <x:c r="A274" s="9" t="inlineStr">
        <x:is>
          <x:t xml:space="preserve">КЛ-003</x:t>
        </x:is>
      </x:c>
      <x:c r="B274" s="9" t="inlineStr">
        <x:is>
          <x:t xml:space="preserve">ООО «ВекторСнаб»</x:t>
        </x:is>
      </x:c>
      <x:c r="C274" s="25" t="n">
        <x:v>45350</x:v>
      </x:c>
      <x:c r="D274" s="26" t="n">
        <x:v>66000</x:v>
      </x:c>
      <x:c r="E274" s="9" t="inlineStr">
        <x:is>
          <x:t xml:space="preserve">РТ-000096</x:t>
        </x:is>
      </x:c>
      <x:c r="F274" s="9" t="inlineStr">
        <x:is>
          <x:t xml:space="preserve">Кабель</x:t>
        </x:is>
      </x:c>
      <x:c r="G274" s="9" t="inlineStr">
        <x:is>
          <x:t xml:space="preserve">Соколова Мария</x:t>
        </x:is>
      </x:c>
      <x:c r="H274" s="26" t="n">
        <x:v>0</x:v>
      </x:c>
    </x:row>
    <x:row r="275" ht="28" customHeight="1">
      <x:c r="A275" s="9" t="inlineStr">
        <x:is>
          <x:t xml:space="preserve">КЛ-040</x:t>
        </x:is>
      </x:c>
      <x:c r="B275" s="9" t="inlineStr">
        <x:is>
          <x:t xml:space="preserve">ООО «МалыйРесурс»</x:t>
        </x:is>
      </x:c>
      <x:c r="C275" s="25" t="n">
        <x:v>45575</x:v>
      </x:c>
      <x:c r="D275" s="26" t="n">
        <x:v>4000</x:v>
      </x:c>
      <x:c r="E275" s="9" t="inlineStr">
        <x:is>
          <x:t xml:space="preserve">РТ-001035</x:t>
        </x:is>
      </x:c>
      <x:c r="F275" s="9" t="inlineStr">
        <x:is>
          <x:t xml:space="preserve">Промышленная химия</x:t>
        </x:is>
      </x:c>
      <x:c r="G275" s="9" t="inlineStr">
        <x:is>
          <x:t xml:space="preserve">Кузнецов Павел</x:t>
        </x:is>
      </x:c>
      <x:c r="H275" s="26" t="n">
        <x:v>0</x:v>
      </x:c>
    </x:row>
    <x:row r="276" ht="28" customHeight="1">
      <x:c r="A276" s="9" t="inlineStr">
        <x:is>
          <x:t xml:space="preserve">КЛ-021</x:t>
        </x:is>
      </x:c>
      <x:c r="B276" s="9" t="inlineStr">
        <x:is>
          <x:t xml:space="preserve">ООО «АгроСезон»</x:t>
        </x:is>
      </x:c>
      <x:c r="C276" s="25" t="n">
        <x:v>45781</x:v>
      </x:c>
      <x:c r="D276" s="26" t="n">
        <x:v>281000</x:v>
      </x:c>
      <x:c r="E276" s="9" t="inlineStr">
        <x:is>
          <x:t xml:space="preserve">РТ-000506</x:t>
        </x:is>
      </x:c>
      <x:c r="F276" s="9" t="inlineStr">
        <x:is>
          <x:t xml:space="preserve">Подшипники</x:t>
        </x:is>
      </x:c>
      <x:c r="G276" s="9" t="inlineStr">
        <x:is>
          <x:t xml:space="preserve">Иванова Анна</x:t>
        </x:is>
      </x:c>
      <x:c r="H276" s="26" t="n">
        <x:v>0</x:v>
      </x:c>
    </x:row>
    <x:row r="277" ht="28" customHeight="1">
      <x:c r="A277" s="9" t="inlineStr">
        <x:is>
          <x:t xml:space="preserve">КЛ-037</x:t>
        </x:is>
      </x:c>
      <x:c r="B277" s="9" t="inlineStr">
        <x:is>
          <x:t xml:space="preserve">ООО «АтлантПром»</x:t>
        </x:is>
      </x:c>
      <x:c r="C277" s="25" t="n">
        <x:v>45351</x:v>
      </x:c>
      <x:c r="D277" s="26" t="n">
        <x:v>2199000</x:v>
      </x:c>
      <x:c r="E277" s="9" t="inlineStr">
        <x:is>
          <x:t xml:space="preserve">РТ-000916</x:t>
        </x:is>
      </x:c>
      <x:c r="F277" s="9" t="inlineStr">
        <x:is>
          <x:t xml:space="preserve">Крепёж</x:t>
        </x:is>
      </x:c>
      <x:c r="G277" s="9" t="inlineStr">
        <x:is>
          <x:t xml:space="preserve">Иванова Анна</x:t>
        </x:is>
      </x:c>
      <x:c r="H277" s="26" t="n">
        <x:v>0</x:v>
      </x:c>
    </x:row>
    <x:row r="278" ht="28" customHeight="1">
      <x:c r="A278" s="9" t="inlineStr">
        <x:is>
          <x:t xml:space="preserve">КЛ-012</x:t>
        </x:is>
      </x:c>
      <x:c r="B278" s="9" t="inlineStr">
        <x:is>
          <x:t xml:space="preserve">ООО «ОптМеханика»</x:t>
        </x:is>
      </x:c>
      <x:c r="C278" s="25" t="n">
        <x:v>45690</x:v>
      </x:c>
      <x:c r="D278" s="26" t="n">
        <x:v>173000</x:v>
      </x:c>
      <x:c r="E278" s="9" t="inlineStr">
        <x:is>
          <x:t xml:space="preserve">РТ-000387</x:t>
        </x:is>
      </x:c>
      <x:c r="F278" s="9" t="inlineStr">
        <x:is>
          <x:t xml:space="preserve">Крепёж</x:t>
        </x:is>
      </x:c>
      <x:c r="G278" s="9" t="inlineStr">
        <x:is>
          <x:t xml:space="preserve">Кузнецов Павел</x:t>
        </x:is>
      </x:c>
      <x:c r="H278" s="26" t="n">
        <x:v>0</x:v>
      </x:c>
    </x:row>
    <x:row r="279" ht="28" customHeight="1">
      <x:c r="A279" s="9" t="inlineStr">
        <x:is>
          <x:t xml:space="preserve">КЛ-032</x:t>
        </x:is>
      </x:c>
      <x:c r="B279" s="9" t="inlineStr">
        <x:is>
          <x:t xml:space="preserve">ООО «ДеньКомплект»</x:t>
        </x:is>
      </x:c>
      <x:c r="C279" s="25" t="n">
        <x:v>46230</x:v>
      </x:c>
      <x:c r="D279" s="26" t="n">
        <x:v>413000</x:v>
      </x:c>
      <x:c r="E279" s="9" t="inlineStr">
        <x:is>
          <x:t xml:space="preserve">РТ-000797</x:t>
        </x:is>
      </x:c>
      <x:c r="F279" s="9" t="inlineStr">
        <x:is>
          <x:t xml:space="preserve">Крепёж</x:t>
        </x:is>
      </x:c>
      <x:c r="G279" s="9" t="inlineStr">
        <x:is>
          <x:t xml:space="preserve">Кузнецов Павел</x:t>
        </x:is>
      </x:c>
      <x:c r="H279" s="26" t="n">
        <x:v>0</x:v>
      </x:c>
    </x:row>
    <x:row r="280" ht="28" customHeight="1">
      <x:c r="A280" s="9" t="inlineStr">
        <x:is>
          <x:t xml:space="preserve">КЛ-008</x:t>
        </x:is>
      </x:c>
      <x:c r="B280" s="9" t="inlineStr">
        <x:is>
          <x:t xml:space="preserve">ООО «РесурсПоставка»</x:t>
        </x:is>
      </x:c>
      <x:c r="C280" s="25" t="n">
        <x:v>46245</x:v>
      </x:c>
      <x:c r="D280" s="26" t="n">
        <x:v>125000</x:v>
      </x:c>
      <x:c r="E280" s="9" t="inlineStr">
        <x:is>
          <x:t xml:space="preserve">РТ-000268</x:t>
        </x:is>
      </x:c>
      <x:c r="F280" s="9" t="inlineStr">
        <x:is>
          <x:t xml:space="preserve">Кабель</x:t>
        </x:is>
      </x:c>
      <x:c r="G280" s="9" t="inlineStr">
        <x:is>
          <x:t xml:space="preserve">Кузнецов Павел</x:t>
        </x:is>
      </x:c>
      <x:c r="H280" s="26" t="n">
        <x:v>0</x:v>
      </x:c>
    </x:row>
    <x:row r="281" ht="28" customHeight="1">
      <x:c r="A281" s="9" t="inlineStr">
        <x:is>
          <x:t xml:space="preserve">КЛ-030</x:t>
        </x:is>
      </x:c>
      <x:c r="B281" s="9" t="inlineStr">
        <x:is>
          <x:t xml:space="preserve">ООО «КачествоОпт»</x:t>
        </x:is>
      </x:c>
      <x:c r="C281" s="25" t="n">
        <x:v>45997</x:v>
      </x:c>
      <x:c r="D281" s="26" t="n">
        <x:v>0</x:v>
      </x:c>
      <x:c r="E281" s="9" t="inlineStr">
        <x:is>
          <x:t xml:space="preserve">ВЗ-000678</x:t>
        </x:is>
      </x:c>
      <x:c r="F281" s="9" t="inlineStr">
        <x:is>
          <x:t xml:space="preserve">Промышленная химия</x:t>
        </x:is>
      </x:c>
      <x:c r="G281" s="9" t="inlineStr">
        <x:is>
          <x:t xml:space="preserve">Петров Илья</x:t>
        </x:is>
      </x:c>
      <x:c r="H281" s="26" t="n">
        <x:v>100000</x:v>
      </x:c>
    </x:row>
    <x:row r="282" ht="28" customHeight="1">
      <x:c r="A282" s="9" t="inlineStr">
        <x:is>
          <x:t xml:space="preserve">КЛ-005</x:t>
        </x:is>
      </x:c>
      <x:c r="B282" s="9" t="inlineStr">
        <x:is>
          <x:t xml:space="preserve">ООО «УралКрепёж»</x:t>
        </x:is>
      </x:c>
      <x:c r="C282" s="25" t="n">
        <x:v>45467</x:v>
      </x:c>
      <x:c r="D282" s="26" t="n">
        <x:v>89000</x:v>
      </x:c>
      <x:c r="E282" s="9" t="inlineStr">
        <x:is>
          <x:t xml:space="preserve">РТ-000149</x:t>
        </x:is>
      </x:c>
      <x:c r="F282" s="9" t="inlineStr">
        <x:is>
          <x:t xml:space="preserve">Промышленная химия</x:t>
        </x:is>
      </x:c>
      <x:c r="G282" s="9" t="inlineStr">
        <x:is>
          <x:t xml:space="preserve">Иванова Анна</x:t>
        </x:is>
      </x:c>
      <x:c r="H282" s="26" t="n">
        <x:v>0</x:v>
      </x:c>
    </x:row>
    <x:row r="283" ht="28" customHeight="1">
      <x:c r="A283" s="9" t="inlineStr">
        <x:is>
          <x:t xml:space="preserve">КЛ-026</x:t>
        </x:is>
      </x:c>
      <x:c r="B283" s="9" t="inlineStr">
        <x:is>
          <x:t xml:space="preserve">ООО «ОбъектКомплект»</x:t>
        </x:is>
      </x:c>
      <x:c r="C283" s="25" t="n">
        <x:v>45933</x:v>
      </x:c>
      <x:c r="D283" s="26" t="n">
        <x:v>342000</x:v>
      </x:c>
      <x:c r="E283" s="9" t="inlineStr">
        <x:is>
          <x:t xml:space="preserve">РТ-000559</x:t>
        </x:is>
      </x:c>
      <x:c r="F283" s="9" t="inlineStr">
        <x:is>
          <x:t xml:space="preserve">Подшипники</x:t>
        </x:is>
      </x:c>
      <x:c r="G283" s="9" t="inlineStr">
        <x:is>
          <x:t xml:space="preserve">Петров Илья</x:t>
        </x:is>
      </x:c>
      <x:c r="H283" s="26" t="n">
        <x:v>0</x:v>
      </x:c>
    </x:row>
    <x:row r="284" ht="28" customHeight="1">
      <x:c r="A284" s="9" t="inlineStr">
        <x:is>
          <x:t xml:space="preserve">КЛ-001</x:t>
        </x:is>
      </x:c>
      <x:c r="B284" s="9" t="inlineStr">
        <x:is>
          <x:t xml:space="preserve">ООО «АлтайКомплект»</x:t>
        </x:is>
      </x:c>
      <x:c r="C284" s="25" t="n">
        <x:v>45767</x:v>
      </x:c>
      <x:c r="D284" s="26" t="n">
        <x:v>41000</x:v>
      </x:c>
      <x:c r="E284" s="9" t="inlineStr">
        <x:is>
          <x:t xml:space="preserve">РТ-000030</x:t>
        </x:is>
      </x:c>
      <x:c r="F284" s="9" t="inlineStr">
        <x:is>
          <x:t xml:space="preserve">Подшипники</x:t>
        </x:is>
      </x:c>
      <x:c r="G284" s="9" t="inlineStr">
        <x:is>
          <x:t xml:space="preserve">Иванова Анна</x:t>
        </x:is>
      </x:c>
      <x:c r="H284" s="26" t="n">
        <x:v>0</x:v>
      </x:c>
    </x:row>
    <x:row r="285" ht="28" customHeight="1">
      <x:c r="A285" s="9" t="inlineStr">
        <x:is>
          <x:t xml:space="preserve">КЛ-038</x:t>
        </x:is>
      </x:c>
      <x:c r="B285" s="9" t="inlineStr">
        <x:is>
          <x:t xml:space="preserve">ООО «ФлагманСнаб»</x:t>
        </x:is>
      </x:c>
      <x:c r="C285" s="25" t="n">
        <x:v>45888</x:v>
      </x:c>
      <x:c r="D285" s="26" t="n">
        <x:v>1799000</x:v>
      </x:c>
      <x:c r="E285" s="9" t="inlineStr">
        <x:is>
          <x:t xml:space="preserve">РТ-000969</x:t>
        </x:is>
      </x:c>
      <x:c r="F285" s="9" t="inlineStr">
        <x:is>
          <x:t xml:space="preserve">Кабель</x:t>
        </x:is>
      </x:c>
      <x:c r="G285" s="9" t="inlineStr">
        <x:is>
          <x:t xml:space="preserve">Петров Илья</x:t>
        </x:is>
      </x:c>
      <x:c r="H285" s="26" t="n">
        <x:v>0</x:v>
      </x:c>
    </x:row>
    <x:row r="286" ht="28" customHeight="1">
      <x:c r="A286" s="9" t="inlineStr">
        <x:is>
          <x:t xml:space="preserve">КЛ-014</x:t>
        </x:is>
      </x:c>
      <x:c r="B286" s="9" t="inlineStr">
        <x:is>
          <x:t xml:space="preserve">ООО «РегионТех»</x:t>
        </x:is>
      </x:c>
      <x:c r="C286" s="25" t="n">
        <x:v>45330</x:v>
      </x:c>
      <x:c r="D286" s="26" t="n">
        <x:v>197000</x:v>
      </x:c>
      <x:c r="E286" s="9" t="inlineStr">
        <x:is>
          <x:t xml:space="preserve">РТ-000440</x:t>
        </x:is>
      </x:c>
      <x:c r="F286" s="9" t="inlineStr">
        <x:is>
          <x:t xml:space="preserve">Инструмент</x:t>
        </x:is>
      </x:c>
      <x:c r="G286" s="9" t="inlineStr">
        <x:is>
          <x:t xml:space="preserve">Петров Илья</x:t>
        </x:is>
      </x:c>
      <x:c r="H286" s="26" t="n">
        <x:v>0</x:v>
      </x:c>
    </x:row>
    <x:row r="287" ht="28" customHeight="1">
      <x:c r="A287" s="9" t="inlineStr">
        <x:is>
          <x:t xml:space="preserve">КЛ-033</x:t>
        </x:is>
      </x:c>
      <x:c r="B287" s="9" t="inlineStr">
        <x:is>
          <x:t xml:space="preserve">ООО «МультиПоставка»</x:t>
        </x:is>
      </x:c>
      <x:c r="C287" s="25" t="n">
        <x:v>46050</x:v>
      </x:c>
      <x:c r="D287" s="26" t="n">
        <x:v>425000</x:v>
      </x:c>
      <x:c r="E287" s="9" t="inlineStr">
        <x:is>
          <x:t xml:space="preserve">РТ-000850</x:t>
        </x:is>
      </x:c>
      <x:c r="F287" s="9" t="inlineStr">
        <x:is>
          <x:t xml:space="preserve">Кабель</x:t>
        </x:is>
      </x:c>
      <x:c r="G287" s="9" t="inlineStr">
        <x:is>
          <x:t xml:space="preserve">Иванова Анна</x:t>
        </x:is>
      </x:c>
      <x:c r="H287" s="26" t="n">
        <x:v>0</x:v>
      </x:c>
    </x:row>
    <x:row r="288" ht="28" customHeight="1">
      <x:c r="A288" s="9" t="inlineStr">
        <x:is>
          <x:t xml:space="preserve">КЛ-010</x:t>
        </x:is>
      </x:c>
      <x:c r="B288" s="9" t="inlineStr">
        <x:is>
          <x:t xml:space="preserve">ООО «ОрионПром»</x:t>
        </x:is>
      </x:c>
      <x:c r="C288" s="25" t="n">
        <x:v>45720</x:v>
      </x:c>
      <x:c r="D288" s="26" t="n">
        <x:v>150000</x:v>
      </x:c>
      <x:c r="E288" s="9" t="inlineStr">
        <x:is>
          <x:t xml:space="preserve">РТ-000321</x:t>
        </x:is>
      </x:c>
      <x:c r="F288" s="9" t="inlineStr">
        <x:is>
          <x:t xml:space="preserve">Промышленная химия</x:t>
        </x:is>
      </x:c>
      <x:c r="G288" s="9" t="inlineStr">
        <x:is>
          <x:t xml:space="preserve">Петров Илья</x:t>
        </x:is>
      </x:c>
      <x:c r="H288" s="26" t="n">
        <x:v>0</x:v>
      </x:c>
    </x:row>
    <x:row r="289" ht="28" customHeight="1">
      <x:c r="A289" s="9" t="inlineStr">
        <x:is>
          <x:t xml:space="preserve">КЛ-031</x:t>
        </x:is>
      </x:c>
      <x:c r="B289" s="9" t="inlineStr">
        <x:is>
          <x:t xml:space="preserve">ООО «РеверсСнаб»</x:t>
        </x:is>
      </x:c>
      <x:c r="C289" s="25" t="n">
        <x:v>46095</x:v>
      </x:c>
      <x:c r="D289" s="26" t="n">
        <x:v>100000</x:v>
      </x:c>
      <x:c r="E289" s="9" t="inlineStr">
        <x:is>
          <x:t xml:space="preserve">РТ-000731</x:t>
        </x:is>
      </x:c>
      <x:c r="F289" s="9" t="inlineStr">
        <x:is>
          <x:t xml:space="preserve">Подшипники</x:t>
        </x:is>
      </x:c>
      <x:c r="G289" s="9" t="inlineStr">
        <x:is>
          <x:t xml:space="preserve">Соколова Мария</x:t>
        </x:is>
      </x:c>
      <x:c r="H289" s="26" t="n">
        <x:v>0</x:v>
      </x:c>
    </x:row>
    <x:row r="290" ht="28" customHeight="1">
      <x:c r="A290" s="9" t="inlineStr">
        <x:is>
          <x:t xml:space="preserve">КЛ-006</x:t>
        </x:is>
      </x:c>
      <x:c r="B290" s="9" t="inlineStr">
        <x:is>
          <x:t xml:space="preserve">ООО «СибирьКабель»</x:t>
        </x:is>
      </x:c>
      <x:c r="C290" s="25" t="n">
        <x:v>45543</x:v>
      </x:c>
      <x:c r="D290" s="26" t="n">
        <x:v>102000</x:v>
      </x:c>
      <x:c r="E290" s="9" t="inlineStr">
        <x:is>
          <x:t xml:space="preserve">РТ-000202</x:t>
        </x:is>
      </x:c>
      <x:c r="F290" s="9" t="inlineStr">
        <x:is>
          <x:t xml:space="preserve">Подшипники</x:t>
        </x:is>
      </x:c>
      <x:c r="G290" s="9" t="inlineStr">
        <x:is>
          <x:t xml:space="preserve">Петров Илья</x:t>
        </x:is>
      </x:c>
      <x:c r="H290" s="26" t="n">
        <x:v>0</x:v>
      </x:c>
    </x:row>
    <x:row r="291" ht="28" customHeight="1">
      <x:c r="A291" s="9" t="inlineStr">
        <x:is>
          <x:t xml:space="preserve">КЛ-029</x:t>
        </x:is>
      </x:c>
      <x:c r="B291" s="9" t="inlineStr">
        <x:is>
          <x:t xml:space="preserve">ООО «ВозвратКомплект»</x:t>
        </x:is>
      </x:c>
      <x:c r="C291" s="25" t="n">
        <x:v>45562</x:v>
      </x:c>
      <x:c r="D291" s="26" t="n">
        <x:v>0</x:v>
      </x:c>
      <x:c r="E291" s="9" t="inlineStr">
        <x:is>
          <x:t xml:space="preserve">ВЗ-000612</x:t>
        </x:is>
      </x:c>
      <x:c r="F291" s="9" t="inlineStr">
        <x:is>
          <x:t xml:space="preserve">Инструмент</x:t>
        </x:is>
      </x:c>
      <x:c r="G291" s="9" t="inlineStr">
        <x:is>
          <x:t xml:space="preserve">Иванова Анна</x:t>
        </x:is>
      </x:c>
      <x:c r="H291" s="26" t="n">
        <x:v>40000</x:v>
      </x:c>
    </x:row>
    <x:row r="292" ht="28" customHeight="1">
      <x:c r="A292" s="9" t="inlineStr">
        <x:is>
          <x:t xml:space="preserve">КЛ-002</x:t>
        </x:is>
      </x:c>
      <x:c r="B292" s="9" t="inlineStr">
        <x:is>
          <x:t xml:space="preserve">ООО «СеверПодшипник»</x:t>
        </x:is>
      </x:c>
      <x:c r="C292" s="25" t="n">
        <x:v>45993</x:v>
      </x:c>
      <x:c r="D292" s="26" t="n">
        <x:v>54000</x:v>
      </x:c>
      <x:c r="E292" s="9" t="inlineStr">
        <x:is>
          <x:t xml:space="preserve">РТ-000083</x:t>
        </x:is>
      </x:c>
      <x:c r="F292" s="9" t="inlineStr">
        <x:is>
          <x:t xml:space="preserve">Крепёж</x:t>
        </x:is>
      </x:c>
      <x:c r="G292" s="9" t="inlineStr">
        <x:is>
          <x:t xml:space="preserve">Петров Илья</x:t>
        </x:is>
      </x:c>
      <x:c r="H292" s="26" t="n">
        <x:v>0</x:v>
      </x:c>
    </x:row>
    <x:row r="293" ht="28" customHeight="1">
      <x:c r="A293" s="9" t="inlineStr">
        <x:is>
          <x:t xml:space="preserve">КЛ-040</x:t>
        </x:is>
      </x:c>
      <x:c r="B293" s="9" t="inlineStr">
        <x:is>
          <x:t xml:space="preserve">ООО «МалыйРесурс»</x:t>
        </x:is>
      </x:c>
      <x:c r="C293" s="25" t="n">
        <x:v>45315</x:v>
      </x:c>
      <x:c r="D293" s="26" t="n">
        <x:v>3000</x:v>
      </x:c>
      <x:c r="E293" s="9" t="inlineStr">
        <x:is>
          <x:t xml:space="preserve">РТ-001022</x:t>
        </x:is>
      </x:c>
      <x:c r="F293" s="9" t="inlineStr">
        <x:is>
          <x:t xml:space="preserve">Промышленная химия</x:t>
        </x:is>
      </x:c>
      <x:c r="G293" s="9" t="inlineStr">
        <x:is>
          <x:t xml:space="preserve">Кузнецов Павел</x:t>
        </x:is>
      </x:c>
      <x:c r="H293" s="26" t="n">
        <x:v>0</x:v>
      </x:c>
    </x:row>
    <x:row r="294" ht="28" customHeight="1">
      <x:c r="A294" s="9" t="inlineStr">
        <x:is>
          <x:t xml:space="preserve">КЛ-018</x:t>
        </x:is>
      </x:c>
      <x:c r="B294" s="9" t="inlineStr">
        <x:is>
          <x:t xml:space="preserve">ООО «БалансОпт»</x:t>
        </x:is>
      </x:c>
      <x:c r="C294" s="25" t="n">
        <x:v>46024</x:v>
      </x:c>
      <x:c r="D294" s="26" t="n">
        <x:v>200</x:v>
      </x:c>
      <x:c r="E294" s="9" t="inlineStr">
        <x:is>
          <x:t xml:space="preserve">РТ-000493</x:t>
        </x:is>
      </x:c>
      <x:c r="F294" s="9" t="inlineStr">
        <x:is>
          <x:t xml:space="preserve">Кабель</x:t>
        </x:is>
      </x:c>
      <x:c r="G294" s="9" t="inlineStr">
        <x:is>
          <x:t xml:space="preserve">Петров Илья</x:t>
        </x:is>
      </x:c>
      <x:c r="H294" s="26" t="n">
        <x:v>0</x:v>
      </x:c>
    </x:row>
    <x:row r="295" ht="28" customHeight="1">
      <x:c r="A295" s="9" t="inlineStr">
        <x:is>
          <x:t xml:space="preserve">КЛ-036</x:t>
        </x:is>
      </x:c>
      <x:c r="B295" s="9" t="inlineStr">
        <x:is>
          <x:t xml:space="preserve">ООО «РазовыйПоток»</x:t>
        </x:is>
      </x:c>
      <x:c r="C295" s="25" t="n">
        <x:v>45780</x:v>
      </x:c>
      <x:c r="D295" s="26" t="n">
        <x:v>462000</x:v>
      </x:c>
      <x:c r="E295" s="9" t="inlineStr">
        <x:is>
          <x:t xml:space="preserve">РТ-000903</x:t>
        </x:is>
      </x:c>
      <x:c r="F295" s="9" t="inlineStr">
        <x:is>
          <x:t xml:space="preserve">Подшипники</x:t>
        </x:is>
      </x:c>
      <x:c r="G295" s="9" t="inlineStr">
        <x:is>
          <x:t xml:space="preserve">Кузнецов Павел</x:t>
        </x:is>
      </x:c>
      <x:c r="H295" s="26" t="n">
        <x:v>0</x:v>
      </x:c>
    </x:row>
    <x:row r="296" ht="28" customHeight="1">
      <x:c r="A296" s="9" t="inlineStr">
        <x:is>
          <x:t xml:space="preserve">КЛ-012</x:t>
        </x:is>
      </x:c>
      <x:c r="B296" s="9" t="inlineStr">
        <x:is>
          <x:t xml:space="preserve">ООО «ОптМеханика»</x:t>
        </x:is>
      </x:c>
      <x:c r="C296" s="25" t="n">
        <x:v>45300</x:v>
      </x:c>
      <x:c r="D296" s="26" t="n">
        <x:v>175000</x:v>
      </x:c>
      <x:c r="E296" s="9" t="inlineStr">
        <x:is>
          <x:t xml:space="preserve">РТ-000374</x:t>
        </x:is>
      </x:c>
      <x:c r="F296" s="9" t="inlineStr">
        <x:is>
          <x:t xml:space="preserve">Крепёж</x:t>
        </x:is>
      </x:c>
      <x:c r="G296" s="9" t="inlineStr">
        <x:is>
          <x:t xml:space="preserve">Кузнецов Павел</x:t>
        </x:is>
      </x:c>
      <x:c r="H296" s="26" t="n">
        <x:v>0</x:v>
      </x:c>
    </x:row>
    <x:row r="297" ht="28" customHeight="1">
      <x:c r="A297" s="9" t="inlineStr">
        <x:is>
          <x:t xml:space="preserve">КЛ-032</x:t>
        </x:is>
      </x:c>
      <x:c r="B297" s="9" t="inlineStr">
        <x:is>
          <x:t xml:space="preserve">ООО «ДеньКомплект»</x:t>
        </x:is>
      </x:c>
      <x:c r="C297" s="25" t="n">
        <x:v>45990</x:v>
      </x:c>
      <x:c r="D297" s="26" t="n">
        <x:v>103500</x:v>
      </x:c>
      <x:c r="E297" s="9" t="inlineStr">
        <x:is>
          <x:t xml:space="preserve">РТ-000784</x:t>
        </x:is>
      </x:c>
      <x:c r="F297" s="9" t="inlineStr">
        <x:is>
          <x:t xml:space="preserve">Крепёж</x:t>
        </x:is>
      </x:c>
      <x:c r="G297" s="9" t="inlineStr">
        <x:is>
          <x:t xml:space="preserve">Кузнецов Павел</x:t>
        </x:is>
      </x:c>
      <x:c r="H297" s="26" t="n">
        <x:v>0</x:v>
      </x:c>
    </x:row>
    <x:row r="298" ht="28" customHeight="1">
      <x:c r="A298" s="9" t="inlineStr">
        <x:is>
          <x:t xml:space="preserve">КЛ-008</x:t>
        </x:is>
      </x:c>
      <x:c r="B298" s="9" t="inlineStr">
        <x:is>
          <x:t xml:space="preserve">ООО «РесурсПоставка»</x:t>
        </x:is>
      </x:c>
      <x:c r="C298" s="25" t="n">
        <x:v>45465</x:v>
      </x:c>
      <x:c r="D298" s="26" t="n">
        <x:v>127000</x:v>
      </x:c>
      <x:c r="E298" s="9" t="inlineStr">
        <x:is>
          <x:t xml:space="preserve">РТ-000255</x:t>
        </x:is>
      </x:c>
      <x:c r="F298" s="9" t="inlineStr">
        <x:is>
          <x:t xml:space="preserve">Кабель</x:t>
        </x:is>
      </x:c>
      <x:c r="G298" s="9" t="inlineStr">
        <x:is>
          <x:t xml:space="preserve">Кузнецов Павел</x:t>
        </x:is>
      </x:c>
      <x:c r="H298" s="26" t="n">
        <x:v>0</x:v>
      </x:c>
    </x:row>
    <x:row r="299" ht="28" customHeight="1">
      <x:c r="A299" s="9" t="inlineStr">
        <x:is>
          <x:t xml:space="preserve">КЛ-030</x:t>
        </x:is>
      </x:c>
      <x:c r="B299" s="9" t="inlineStr">
        <x:is>
          <x:t xml:space="preserve">ООО «КачествоОпт»</x:t>
        </x:is>
      </x:c>
      <x:c r="C299" s="25" t="n">
        <x:v>45720</x:v>
      </x:c>
      <x:c r="D299" s="26" t="n">
        <x:v>100000</x:v>
      </x:c>
      <x:c r="E299" s="9" t="inlineStr">
        <x:is>
          <x:t xml:space="preserve">РТ-000665</x:t>
        </x:is>
      </x:c>
      <x:c r="F299" s="9" t="inlineStr">
        <x:is>
          <x:t xml:space="preserve">Промышленная химия</x:t>
        </x:is>
      </x:c>
      <x:c r="G299" s="9" t="inlineStr">
        <x:is>
          <x:t xml:space="preserve">Петров Илья</x:t>
        </x:is>
      </x:c>
      <x:c r="H299" s="26" t="n">
        <x:v>0</x:v>
      </x:c>
    </x:row>
    <x:row r="300" ht="28" customHeight="1">
      <x:c r="A300" s="9" t="inlineStr">
        <x:is>
          <x:t xml:space="preserve">КЛ-005</x:t>
        </x:is>
      </x:c>
      <x:c r="B300" s="9" t="inlineStr">
        <x:is>
          <x:t xml:space="preserve">ООО «УралКрепёж»</x:t>
        </x:is>
      </x:c>
      <x:c r="C300" s="25" t="n">
        <x:v>45207</x:v>
      </x:c>
      <x:c r="D300" s="26" t="n">
        <x:v>91000</x:v>
      </x:c>
      <x:c r="E300" s="9" t="inlineStr">
        <x:is>
          <x:t xml:space="preserve">РТ-000136</x:t>
        </x:is>
      </x:c>
      <x:c r="F300" s="9" t="inlineStr">
        <x:is>
          <x:t xml:space="preserve">Промышленная химия</x:t>
        </x:is>
      </x:c>
      <x:c r="G300" s="9" t="inlineStr">
        <x:is>
          <x:t xml:space="preserve">Иванова Анна</x:t>
        </x:is>
      </x:c>
      <x:c r="H300" s="26" t="n">
        <x:v>0</x:v>
      </x:c>
    </x:row>
    <x:row r="301" ht="28" customHeight="1">
      <x:c r="A301" s="9" t="inlineStr">
        <x:is>
          <x:t xml:space="preserve">КЛ-024</x:t>
        </x:is>
      </x:c>
      <x:c r="B301" s="9" t="inlineStr">
        <x:is>
          <x:t xml:space="preserve">ООО «МонтажПроект»</x:t>
        </x:is>
      </x:c>
      <x:c r="C301" s="25" t="n">
        <x:v>45955</x:v>
      </x:c>
      <x:c r="D301" s="26" t="n">
        <x:v>318000</x:v>
      </x:c>
      <x:c r="E301" s="9" t="inlineStr">
        <x:is>
          <x:t xml:space="preserve">РТ-000546</x:t>
        </x:is>
      </x:c>
      <x:c r="F301" s="9" t="inlineStr">
        <x:is>
          <x:t xml:space="preserve">Инструмент</x:t>
        </x:is>
      </x:c>
      <x:c r="G301" s="9" t="inlineStr">
        <x:is>
          <x:t xml:space="preserve">Кузнецов Павел</x:t>
        </x:is>
      </x:c>
      <x:c r="H301" s="26" t="n">
        <x:v>0</x:v>
      </x:c>
    </x:row>
    <x:row r="302" ht="28" customHeight="1">
      <x:c r="A302" s="9" t="inlineStr">
        <x:is>
          <x:t xml:space="preserve">КЛ-001</x:t>
        </x:is>
      </x:c>
      <x:c r="B302" s="9" t="inlineStr">
        <x:is>
          <x:t xml:space="preserve">ООО «АлтайКомплект»</x:t>
        </x:is>
      </x:c>
      <x:c r="C302" s="25" t="n">
        <x:v>45507</x:v>
      </x:c>
      <x:c r="D302" s="26" t="n">
        <x:v>43000</x:v>
      </x:c>
      <x:c r="E302" s="9" t="inlineStr">
        <x:is>
          <x:t xml:space="preserve">РТ-000017</x:t>
        </x:is>
      </x:c>
      <x:c r="F302" s="9" t="inlineStr">
        <x:is>
          <x:t xml:space="preserve">Подшипники</x:t>
        </x:is>
      </x:c>
      <x:c r="G302" s="9" t="inlineStr">
        <x:is>
          <x:t xml:space="preserve">Иванова Анна</x:t>
        </x:is>
      </x:c>
      <x:c r="H302" s="26" t="n">
        <x:v>0</x:v>
      </x:c>
    </x:row>
    <x:row r="303" ht="28" customHeight="1">
      <x:c r="A303" s="9" t="inlineStr">
        <x:is>
          <x:t xml:space="preserve">КЛ-038</x:t>
        </x:is>
      </x:c>
      <x:c r="B303" s="9" t="inlineStr">
        <x:is>
          <x:t xml:space="preserve">ООО «ФлагманСнаб»</x:t>
        </x:is>
      </x:c>
      <x:c r="C303" s="25" t="n">
        <x:v>45498</x:v>
      </x:c>
      <x:c r="D303" s="26" t="n">
        <x:v>1801000</x:v>
      </x:c>
      <x:c r="E303" s="9" t="inlineStr">
        <x:is>
          <x:t xml:space="preserve">РТ-000956</x:t>
        </x:is>
      </x:c>
      <x:c r="F303" s="9" t="inlineStr">
        <x:is>
          <x:t xml:space="preserve">Кабель</x:t>
        </x:is>
      </x:c>
      <x:c r="G303" s="9" t="inlineStr">
        <x:is>
          <x:t xml:space="preserve">Петров Илья</x:t>
        </x:is>
      </x:c>
      <x:c r="H303" s="26" t="n">
        <x:v>0</x:v>
      </x:c>
    </x:row>
    <x:row r="304" ht="28" customHeight="1">
      <x:c r="A304" s="9" t="inlineStr">
        <x:is>
          <x:t xml:space="preserve">КЛ-013</x:t>
        </x:is>
      </x:c>
      <x:c r="B304" s="9" t="inlineStr">
        <x:is>
          <x:t xml:space="preserve">ООО «БазисИнструмент»</x:t>
        </x:is>
      </x:c>
      <x:c r="C304" s="25" t="n">
        <x:v>45915</x:v>
      </x:c>
      <x:c r="D304" s="26" t="n">
        <x:v>186000</x:v>
      </x:c>
      <x:c r="E304" s="9" t="inlineStr">
        <x:is>
          <x:t xml:space="preserve">РТ-000427</x:t>
        </x:is>
      </x:c>
      <x:c r="F304" s="9" t="inlineStr">
        <x:is>
          <x:t xml:space="preserve">Кабель</x:t>
        </x:is>
      </x:c>
      <x:c r="G304" s="9" t="inlineStr">
        <x:is>
          <x:t xml:space="preserve">Иванова Анна</x:t>
        </x:is>
      </x:c>
      <x:c r="H304" s="26" t="n">
        <x:v>0</x:v>
      </x:c>
    </x:row>
    <x:row r="305" ht="28" customHeight="1">
      <x:c r="A305" s="9" t="inlineStr">
        <x:is>
          <x:t xml:space="preserve">КЛ-033</x:t>
        </x:is>
      </x:c>
      <x:c r="B305" s="9" t="inlineStr">
        <x:is>
          <x:t xml:space="preserve">ООО «МультиПоставка»</x:t>
        </x:is>
      </x:c>
      <x:c r="C305" s="25" t="n">
        <x:v>45810</x:v>
      </x:c>
      <x:c r="D305" s="26" t="n">
        <x:v>106500</x:v>
      </x:c>
      <x:c r="E305" s="9" t="inlineStr">
        <x:is>
          <x:t xml:space="preserve">РТ-000837</x:t>
        </x:is>
      </x:c>
      <x:c r="F305" s="9" t="inlineStr">
        <x:is>
          <x:t xml:space="preserve">Кабель</x:t>
        </x:is>
      </x:c>
      <x:c r="G305" s="9" t="inlineStr">
        <x:is>
          <x:t xml:space="preserve">Иванова Анна</x:t>
        </x:is>
      </x:c>
      <x:c r="H305" s="26" t="n">
        <x:v>0</x:v>
      </x:c>
    </x:row>
    <x:row r="306" ht="28" customHeight="1">
      <x:c r="A306" s="9" t="inlineStr">
        <x:is>
          <x:t xml:space="preserve">КЛ-010</x:t>
        </x:is>
      </x:c>
      <x:c r="B306" s="9" t="inlineStr">
        <x:is>
          <x:t xml:space="preserve">ООО «ОрионПром»</x:t>
        </x:is>
      </x:c>
      <x:c r="C306" s="25" t="n">
        <x:v>45330</x:v>
      </x:c>
      <x:c r="D306" s="26" t="n">
        <x:v>149000</x:v>
      </x:c>
      <x:c r="E306" s="9" t="inlineStr">
        <x:is>
          <x:t xml:space="preserve">РТ-000308</x:t>
        </x:is>
      </x:c>
      <x:c r="F306" s="9" t="inlineStr">
        <x:is>
          <x:t xml:space="preserve">Промышленная химия</x:t>
        </x:is>
      </x:c>
      <x:c r="G306" s="9" t="inlineStr">
        <x:is>
          <x:t xml:space="preserve">Петров Илья</x:t>
        </x:is>
      </x:c>
      <x:c r="H306" s="26" t="n">
        <x:v>0</x:v>
      </x:c>
    </x:row>
    <x:row r="307" ht="28" customHeight="1">
      <x:c r="A307" s="9" t="inlineStr">
        <x:is>
          <x:t xml:space="preserve">КЛ-031</x:t>
        </x:is>
      </x:c>
      <x:c r="B307" s="9" t="inlineStr">
        <x:is>
          <x:t xml:space="preserve">ООО «РеверсСнаб»</x:t>
        </x:is>
      </x:c>
      <x:c r="C307" s="25" t="n">
        <x:v>45795</x:v>
      </x:c>
      <x:c r="D307" s="26" t="n">
        <x:v>99000</x:v>
      </x:c>
      <x:c r="E307" s="9" t="inlineStr">
        <x:is>
          <x:t xml:space="preserve">РТ-000718</x:t>
        </x:is>
      </x:c>
      <x:c r="F307" s="9" t="inlineStr">
        <x:is>
          <x:t xml:space="preserve">Подшипники</x:t>
        </x:is>
      </x:c>
      <x:c r="G307" s="9" t="inlineStr">
        <x:is>
          <x:t xml:space="preserve">Соколова Мария</x:t>
        </x:is>
      </x:c>
      <x:c r="H307" s="26" t="n">
        <x:v>0</x:v>
      </x:c>
    </x:row>
    <x:row r="308" ht="28" customHeight="1">
      <x:c r="A308" s="9" t="inlineStr">
        <x:is>
          <x:t xml:space="preserve">КЛ-005</x:t>
        </x:is>
      </x:c>
      <x:c r="B308" s="9" t="inlineStr">
        <x:is>
          <x:t xml:space="preserve">ООО «УралКрепёж»</x:t>
        </x:is>
      </x:c>
      <x:c r="C308" s="25" t="n">
        <x:v>46267</x:v>
      </x:c>
      <x:c r="D308" s="26" t="n">
        <x:v>90000</x:v>
      </x:c>
      <x:c r="E308" s="9" t="inlineStr">
        <x:is>
          <x:t xml:space="preserve">РТ-000189</x:t>
        </x:is>
      </x:c>
      <x:c r="F308" s="9" t="inlineStr">
        <x:is>
          <x:t xml:space="preserve">Промышленная химия</x:t>
        </x:is>
      </x:c>
      <x:c r="G308" s="9" t="inlineStr">
        <x:is>
          <x:t xml:space="preserve">Иванова Анна</x:t>
        </x:is>
      </x:c>
      <x:c r="H308" s="26" t="n">
        <x:v>0</x:v>
      </x:c>
    </x:row>
    <x:row r="309" ht="28" customHeight="1">
      <x:c r="A309" s="9" t="inlineStr">
        <x:is>
          <x:t xml:space="preserve">КЛ-029</x:t>
        </x:is>
      </x:c>
      <x:c r="B309" s="9" t="inlineStr">
        <x:is>
          <x:t xml:space="preserve">ООО «ВозвратКомплект»</x:t>
        </x:is>
      </x:c>
      <x:c r="C309" s="25" t="n">
        <x:v>45285</x:v>
      </x:c>
      <x:c r="D309" s="26" t="n">
        <x:v>100000</x:v>
      </x:c>
      <x:c r="E309" s="9" t="inlineStr">
        <x:is>
          <x:t xml:space="preserve">РТ-000599</x:t>
        </x:is>
      </x:c>
      <x:c r="F309" s="9" t="inlineStr">
        <x:is>
          <x:t xml:space="preserve">Инструмент</x:t>
        </x:is>
      </x:c>
      <x:c r="G309" s="9" t="inlineStr">
        <x:is>
          <x:t xml:space="preserve">Иванова Анна</x:t>
        </x:is>
      </x:c>
      <x:c r="H309" s="26" t="n">
        <x:v>0</x:v>
      </x:c>
    </x:row>
    <x:row r="310" ht="28" customHeight="1">
      <x:c r="A310" s="9" t="inlineStr">
        <x:is>
          <x:t xml:space="preserve">КЛ-002</x:t>
        </x:is>
      </x:c>
      <x:c r="B310" s="9" t="inlineStr">
        <x:is>
          <x:t xml:space="preserve">ООО «СеверПодшипник»</x:t>
        </x:is>
      </x:c>
      <x:c r="C310" s="25" t="n">
        <x:v>45603</x:v>
      </x:c>
      <x:c r="D310" s="26" t="n">
        <x:v>53000</x:v>
      </x:c>
      <x:c r="E310" s="9" t="inlineStr">
        <x:is>
          <x:t xml:space="preserve">РТ-000070</x:t>
        </x:is>
      </x:c>
      <x:c r="F310" s="9" t="inlineStr">
        <x:is>
          <x:t xml:space="preserve">Крепёж</x:t>
        </x:is>
      </x:c>
      <x:c r="G310" s="9" t="inlineStr">
        <x:is>
          <x:t xml:space="preserve">Петров Илья</x:t>
        </x:is>
      </x:c>
      <x:c r="H310" s="26" t="n">
        <x:v>0</x:v>
      </x:c>
    </x:row>
    <x:row r="311" ht="28" customHeight="1">
      <x:c r="A311" s="9" t="inlineStr">
        <x:is>
          <x:t xml:space="preserve">КЛ-039</x:t>
        </x:is>
      </x:c>
      <x:c r="B311" s="9" t="inlineStr">
        <x:is>
          <x:t xml:space="preserve">ООО «МикроКрепёж»</x:t>
        </x:is>
      </x:c>
      <x:c r="C311" s="25" t="n">
        <x:v>45755</x:v>
      </x:c>
      <x:c r="D311" s="26" t="n">
        <x:v>3000</x:v>
      </x:c>
      <x:c r="E311" s="9" t="inlineStr">
        <x:is>
          <x:t xml:space="preserve">РТ-001009</x:t>
        </x:is>
      </x:c>
      <x:c r="F311" s="9" t="inlineStr">
        <x:is>
          <x:t xml:space="preserve">Инструмент</x:t>
        </x:is>
      </x:c>
      <x:c r="G311" s="9" t="inlineStr">
        <x:is>
          <x:t xml:space="preserve">Соколова Мария</x:t>
        </x:is>
      </x:c>
      <x:c r="H311" s="26" t="n">
        <x:v>0</x:v>
      </x:c>
    </x:row>
    <x:row r="312" ht="28" customHeight="1">
      <x:c r="A312" s="9" t="inlineStr">
        <x:is>
          <x:t xml:space="preserve">КЛ-016</x:t>
        </x:is>
      </x:c>
      <x:c r="B312" s="9" t="inlineStr">
        <x:is>
          <x:t xml:space="preserve">ООО «ГраньСнаб»</x:t>
        </x:is>
      </x:c>
      <x:c r="C312" s="25" t="n">
        <x:v>46126</x:v>
      </x:c>
      <x:c r="D312" s="26" t="n">
        <x:v>90000</x:v>
      </x:c>
      <x:c r="E312" s="9" t="inlineStr">
        <x:is>
          <x:t xml:space="preserve">РТ-000480</x:t>
        </x:is>
      </x:c>
      <x:c r="F312" s="9" t="inlineStr">
        <x:is>
          <x:t xml:space="preserve">Подшипники</x:t>
        </x:is>
      </x:c>
      <x:c r="G312" s="9" t="inlineStr">
        <x:is>
          <x:t xml:space="preserve">Кузнецов Павел</x:t>
        </x:is>
      </x:c>
      <x:c r="H312" s="26" t="n">
        <x:v>0</x:v>
      </x:c>
    </x:row>
    <x:row r="313" ht="28" customHeight="1">
      <x:c r="A313" s="9" t="inlineStr">
        <x:is>
          <x:t xml:space="preserve">КЛ-035</x:t>
        </x:is>
      </x:c>
      <x:c r="B313" s="9" t="inlineStr">
        <x:is>
          <x:t xml:space="preserve">ООО «НеритмСнаб»</x:t>
        </x:is>
      </x:c>
      <x:c r="C313" s="25" t="n">
        <x:v>45882</x:v>
      </x:c>
      <x:c r="D313" s="26" t="n">
        <x:v>451000</x:v>
      </x:c>
      <x:c r="E313" s="9" t="inlineStr">
        <x:is>
          <x:t xml:space="preserve">РТ-000890</x:t>
        </x:is>
      </x:c>
      <x:c r="F313" s="9" t="inlineStr">
        <x:is>
          <x:t xml:space="preserve">Промышленная химия</x:t>
        </x:is>
      </x:c>
      <x:c r="G313" s="9" t="inlineStr">
        <x:is>
          <x:t xml:space="preserve">Соколова Мария</x:t>
        </x:is>
      </x:c>
      <x:c r="H313" s="26" t="n">
        <x:v>0</x:v>
      </x:c>
    </x:row>
    <x:row r="314" ht="28" customHeight="1">
      <x:c r="A314" s="9" t="inlineStr">
        <x:is>
          <x:t xml:space="preserve">КЛ-011</x:t>
        </x:is>
      </x:c>
      <x:c r="B314" s="9" t="inlineStr">
        <x:is>
          <x:t xml:space="preserve">ООО «СфераКомплект»</x:t>
        </x:is>
      </x:c>
      <x:c r="C314" s="25" t="n">
        <x:v>45915</x:v>
      </x:c>
      <x:c r="D314" s="26" t="n">
        <x:v>162000</x:v>
      </x:c>
      <x:c r="E314" s="9" t="inlineStr">
        <x:is>
          <x:t xml:space="preserve">РТ-000361</x:t>
        </x:is>
      </x:c>
      <x:c r="F314" s="9" t="inlineStr">
        <x:is>
          <x:t xml:space="preserve">Подшипники</x:t>
        </x:is>
      </x:c>
      <x:c r="G314" s="9" t="inlineStr">
        <x:is>
          <x:t xml:space="preserve">Соколова Мария</x:t>
        </x:is>
      </x:c>
      <x:c r="H314" s="26" t="n">
        <x:v>0</x:v>
      </x:c>
    </x:row>
    <x:row r="315" ht="28" customHeight="1">
      <x:c r="A315" s="9" t="inlineStr">
        <x:is>
          <x:t xml:space="preserve">КЛ-032</x:t>
        </x:is>
      </x:c>
      <x:c r="B315" s="9" t="inlineStr">
        <x:is>
          <x:t xml:space="preserve">ООО «ДеньКомплект»</x:t>
        </x:is>
      </x:c>
      <x:c r="C315" s="25" t="n">
        <x:v>45750</x:v>
      </x:c>
      <x:c r="D315" s="26" t="n">
        <x:v>415000</x:v>
      </x:c>
      <x:c r="E315" s="9" t="inlineStr">
        <x:is>
          <x:t xml:space="preserve">РТ-000771</x:t>
        </x:is>
      </x:c>
      <x:c r="F315" s="9" t="inlineStr">
        <x:is>
          <x:t xml:space="preserve">Крепёж</x:t>
        </x:is>
      </x:c>
      <x:c r="G315" s="9" t="inlineStr">
        <x:is>
          <x:t xml:space="preserve">Кузнецов Павел</x:t>
        </x:is>
      </x:c>
      <x:c r="H315" s="26" t="n">
        <x:v>0</x:v>
      </x:c>
    </x:row>
    <x:row r="316" ht="28" customHeight="1">
      <x:c r="A316" s="9" t="inlineStr">
        <x:is>
          <x:t xml:space="preserve">КЛ-007</x:t>
        </x:is>
      </x:c>
      <x:c r="B316" s="9" t="inlineStr">
        <x:is>
          <x:t xml:space="preserve">ООО «ПромКонтур»</x:t>
        </x:is>
      </x:c>
      <x:c r="C316" s="25" t="n">
        <x:v>45890</x:v>
      </x:c>
      <x:c r="D316" s="26" t="n">
        <x:v>114000</x:v>
      </x:c>
      <x:c r="E316" s="9" t="inlineStr">
        <x:is>
          <x:t xml:space="preserve">РТ-000242</x:t>
        </x:is>
      </x:c>
      <x:c r="F316" s="9" t="inlineStr">
        <x:is>
          <x:t xml:space="preserve">Крепёж</x:t>
        </x:is>
      </x:c>
      <x:c r="G316" s="9" t="inlineStr">
        <x:is>
          <x:t xml:space="preserve">Соколова Мария</x:t>
        </x:is>
      </x:c>
      <x:c r="H316" s="26" t="n">
        <x:v>0</x:v>
      </x:c>
    </x:row>
    <x:row r="317" ht="28" customHeight="1">
      <x:c r="A317" s="9" t="inlineStr">
        <x:is>
          <x:t xml:space="preserve">КЛ-030</x:t>
        </x:is>
      </x:c>
      <x:c r="B317" s="9" t="inlineStr">
        <x:is>
          <x:t xml:space="preserve">ООО «КачествоОпт»</x:t>
        </x:is>
      </x:c>
      <x:c r="C317" s="25" t="n">
        <x:v>45420</x:v>
      </x:c>
      <x:c r="D317" s="26" t="n">
        <x:v>99000</x:v>
      </x:c>
      <x:c r="E317" s="9" t="inlineStr">
        <x:is>
          <x:t xml:space="preserve">РТ-000652</x:t>
        </x:is>
      </x:c>
      <x:c r="F317" s="9" t="inlineStr">
        <x:is>
          <x:t xml:space="preserve">Промышленная химия</x:t>
        </x:is>
      </x:c>
      <x:c r="G317" s="9" t="inlineStr">
        <x:is>
          <x:t xml:space="preserve">Петров Илья</x:t>
        </x:is>
      </x:c>
      <x:c r="H317" s="26" t="n">
        <x:v>0</x:v>
      </x:c>
    </x:row>
    <x:row r="318" ht="28" customHeight="1">
      <x:c r="A318" s="9" t="inlineStr">
        <x:is>
          <x:t xml:space="preserve">КЛ-004</x:t>
        </x:is>
      </x:c>
      <x:c r="B318" s="9" t="inlineStr">
        <x:is>
          <x:t xml:space="preserve">ООО «ТехноОпт»</x:t>
        </x:is>
      </x:c>
      <x:c r="C318" s="25" t="n">
        <x:v>45585</x:v>
      </x:c>
      <x:c r="D318" s="26" t="n">
        <x:v>78000</x:v>
      </x:c>
      <x:c r="E318" s="9" t="inlineStr">
        <x:is>
          <x:t xml:space="preserve">РТ-000123</x:t>
        </x:is>
      </x:c>
      <x:c r="F318" s="9" t="inlineStr">
        <x:is>
          <x:t xml:space="preserve">Инструмент</x:t>
        </x:is>
      </x:c>
      <x:c r="G318" s="9" t="inlineStr">
        <x:is>
          <x:t xml:space="preserve">Кузнецов Павел</x:t>
        </x:is>
      </x:c>
      <x:c r="H318" s="26" t="n">
        <x:v>0</x:v>
      </x:c>
    </x:row>
    <x:row r="319" ht="28" customHeight="1">
      <x:c r="A319" s="9" t="inlineStr">
        <x:is>
          <x:t xml:space="preserve">КЛ-023</x:t>
        </x:is>
      </x:c>
      <x:c r="B319" s="9" t="inlineStr">
        <x:is>
          <x:t xml:space="preserve">ООО «СадТехника»</x:t>
        </x:is>
      </x:c>
      <x:c r="C319" s="25" t="n">
        <x:v>45721</x:v>
      </x:c>
      <x:c r="D319" s="26" t="n">
        <x:v>305000</x:v>
      </x:c>
      <x:c r="E319" s="9" t="inlineStr">
        <x:is>
          <x:t xml:space="preserve">РТ-000533</x:t>
        </x:is>
      </x:c>
      <x:c r="F319" s="9" t="inlineStr">
        <x:is>
          <x:t xml:space="preserve">Кабель</x:t>
        </x:is>
      </x:c>
      <x:c r="G319" s="9" t="inlineStr">
        <x:is>
          <x:t xml:space="preserve">Соколова Мария</x:t>
        </x:is>
      </x:c>
      <x:c r="H319" s="26" t="n">
        <x:v>0</x:v>
      </x:c>
    </x:row>
    <x:row r="320" ht="28" customHeight="1">
      <x:c r="A320" s="9" t="inlineStr">
        <x:is>
          <x:t xml:space="preserve">КЛ-001</x:t>
        </x:is>
      </x:c>
      <x:c r="B320" s="9" t="inlineStr">
        <x:is>
          <x:t xml:space="preserve">ООО «АлтайКомплект»</x:t>
        </x:is>
      </x:c>
      <x:c r="C320" s="25" t="n">
        <x:v>45247</x:v>
      </x:c>
      <x:c r="D320" s="26" t="n">
        <x:v>42000</x:v>
      </x:c>
      <x:c r="E320" s="9" t="inlineStr">
        <x:is>
          <x:t xml:space="preserve">РТ-000004</x:t>
        </x:is>
      </x:c>
      <x:c r="F320" s="9" t="inlineStr">
        <x:is>
          <x:t xml:space="preserve">Подшипники</x:t>
        </x:is>
      </x:c>
      <x:c r="G320" s="9" t="inlineStr">
        <x:is>
          <x:t xml:space="preserve">Иванова Анна</x:t>
        </x:is>
      </x:c>
      <x:c r="H320" s="26" t="n">
        <x:v>0</x:v>
      </x:c>
    </x:row>
    <x:row r="321" ht="28" customHeight="1">
      <x:c r="A321" s="9" t="inlineStr">
        <x:is>
          <x:t xml:space="preserve">КЛ-037</x:t>
        </x:is>
      </x:c>
      <x:c r="B321" s="9" t="inlineStr">
        <x:is>
          <x:t xml:space="preserve">ООО «АтлантПром»</x:t>
        </x:is>
      </x:c>
      <x:c r="C321" s="25" t="n">
        <x:v>46161</x:v>
      </x:c>
      <x:c r="D321" s="26" t="n">
        <x:v>2199000</x:v>
      </x:c>
      <x:c r="E321" s="9" t="inlineStr">
        <x:is>
          <x:t xml:space="preserve">РТ-000943</x:t>
        </x:is>
      </x:c>
      <x:c r="F321" s="9" t="inlineStr">
        <x:is>
          <x:t xml:space="preserve">Крепёж</x:t>
        </x:is>
      </x:c>
      <x:c r="G321" s="9" t="inlineStr">
        <x:is>
          <x:t xml:space="preserve">Иванова Анна</x:t>
        </x:is>
      </x:c>
      <x:c r="H321" s="26" t="n">
        <x:v>0</x:v>
      </x:c>
    </x:row>
    <x:row r="322" ht="28" customHeight="1">
      <x:c r="A322" s="9" t="inlineStr">
        <x:is>
          <x:t xml:space="preserve">КЛ-013</x:t>
        </x:is>
      </x:c>
      <x:c r="B322" s="9" t="inlineStr">
        <x:is>
          <x:t xml:space="preserve">ООО «БазисИнструмент»</x:t>
        </x:is>
      </x:c>
      <x:c r="C322" s="25" t="n">
        <x:v>45525</x:v>
      </x:c>
      <x:c r="D322" s="26" t="n">
        <x:v>185000</x:v>
      </x:c>
      <x:c r="E322" s="9" t="inlineStr">
        <x:is>
          <x:t xml:space="preserve">РТ-000414</x:t>
        </x:is>
      </x:c>
      <x:c r="F322" s="9" t="inlineStr">
        <x:is>
          <x:t xml:space="preserve">Кабель</x:t>
        </x:is>
      </x:c>
      <x:c r="G322" s="9" t="inlineStr">
        <x:is>
          <x:t xml:space="preserve">Иванова Анна</x:t>
        </x:is>
      </x:c>
      <x:c r="H322" s="26" t="n">
        <x:v>0</x:v>
      </x:c>
    </x:row>
    <x:row r="323" ht="28" customHeight="1">
      <x:c r="A323" s="9" t="inlineStr">
        <x:is>
          <x:t xml:space="preserve">КЛ-033</x:t>
        </x:is>
      </x:c>
      <x:c r="B323" s="9" t="inlineStr">
        <x:is>
          <x:t xml:space="preserve">ООО «МультиПоставка»</x:t>
        </x:is>
      </x:c>
      <x:c r="C323" s="25" t="n">
        <x:v>45570</x:v>
      </x:c>
      <x:c r="D323" s="26" t="n">
        <x:v>427000</x:v>
      </x:c>
      <x:c r="E323" s="9" t="inlineStr">
        <x:is>
          <x:t xml:space="preserve">РТ-000824</x:t>
        </x:is>
      </x:c>
      <x:c r="F323" s="9" t="inlineStr">
        <x:is>
          <x:t xml:space="preserve">Кабель</x:t>
        </x:is>
      </x:c>
      <x:c r="G323" s="9" t="inlineStr">
        <x:is>
          <x:t xml:space="preserve">Иванова Анна</x:t>
        </x:is>
      </x:c>
      <x:c r="H323" s="26" t="n">
        <x:v>0</x:v>
      </x:c>
    </x:row>
    <x:row r="324" ht="28" customHeight="1">
      <x:c r="A324" s="9" t="inlineStr">
        <x:is>
          <x:t xml:space="preserve">КЛ-009</x:t>
        </x:is>
      </x:c>
      <x:c r="B324" s="9" t="inlineStr">
        <x:is>
          <x:t xml:space="preserve">ООО «МагистральСнаб»</x:t>
        </x:is>
      </x:c>
      <x:c r="C324" s="25" t="n">
        <x:v>45975</x:v>
      </x:c>
      <x:c r="D324" s="26" t="n">
        <x:v>137000</x:v>
      </x:c>
      <x:c r="E324" s="9" t="inlineStr">
        <x:is>
          <x:t xml:space="preserve">РТ-000295</x:t>
        </x:is>
      </x:c>
      <x:c r="F324" s="9" t="inlineStr">
        <x:is>
          <x:t xml:space="preserve">Инструмент</x:t>
        </x:is>
      </x:c>
      <x:c r="G324" s="9" t="inlineStr">
        <x:is>
          <x:t xml:space="preserve">Иванова Анна</x:t>
        </x:is>
      </x:c>
      <x:c r="H324" s="26" t="n">
        <x:v>0</x:v>
      </x:c>
    </x:row>
    <x:row r="325" ht="28" customHeight="1">
      <x:c r="A325" s="9" t="inlineStr">
        <x:is>
          <x:t xml:space="preserve">КЛ-031</x:t>
        </x:is>
      </x:c>
      <x:c r="B325" s="9" t="inlineStr">
        <x:is>
          <x:t xml:space="preserve">ООО «РеверсСнаб»</x:t>
        </x:is>
      </x:c>
      <x:c r="C325" s="25" t="n">
        <x:v>45495</x:v>
      </x:c>
      <x:c r="D325" s="26" t="n">
        <x:v>101000</x:v>
      </x:c>
      <x:c r="E325" s="9" t="inlineStr">
        <x:is>
          <x:t xml:space="preserve">РТ-000705</x:t>
        </x:is>
      </x:c>
      <x:c r="F325" s="9" t="inlineStr">
        <x:is>
          <x:t xml:space="preserve">Подшипники</x:t>
        </x:is>
      </x:c>
      <x:c r="G325" s="9" t="inlineStr">
        <x:is>
          <x:t xml:space="preserve">Соколова Мария</x:t>
        </x:is>
      </x:c>
      <x:c r="H325" s="26" t="n">
        <x:v>0</x:v>
      </x:c>
    </x:row>
    <x:row r="326" ht="28" customHeight="1">
      <x:c r="A326" s="9" t="inlineStr">
        <x:is>
          <x:t xml:space="preserve">КЛ-005</x:t>
        </x:is>
      </x:c>
      <x:c r="B326" s="9" t="inlineStr">
        <x:is>
          <x:t xml:space="preserve">ООО «УралКрепёж»</x:t>
        </x:is>
      </x:c>
      <x:c r="C326" s="25" t="n">
        <x:v>46007</x:v>
      </x:c>
      <x:c r="D326" s="26" t="n">
        <x:v>89000</x:v>
      </x:c>
      <x:c r="E326" s="9" t="inlineStr">
        <x:is>
          <x:t xml:space="preserve">РТ-000176</x:t>
        </x:is>
      </x:c>
      <x:c r="F326" s="9" t="inlineStr">
        <x:is>
          <x:t xml:space="preserve">Промышленная химия</x:t>
        </x:is>
      </x:c>
      <x:c r="G326" s="9" t="inlineStr">
        <x:is>
          <x:t xml:space="preserve">Иванова Анна</x:t>
        </x:is>
      </x:c>
      <x:c r="H326" s="26" t="n">
        <x:v>0</x:v>
      </x:c>
    </x:row>
    <x:row r="327" ht="28" customHeight="1">
      <x:c r="A327" s="9" t="inlineStr">
        <x:is>
          <x:t xml:space="preserve">КЛ-028</x:t>
        </x:is>
      </x:c>
      <x:c r="B327" s="9" t="inlineStr">
        <x:is>
          <x:t xml:space="preserve">ООО «РостСнаб»</x:t>
        </x:is>
      </x:c>
      <x:c r="C327" s="25" t="n">
        <x:v>45690</x:v>
      </x:c>
      <x:c r="D327" s="26" t="n">
        <x:v>365000</x:v>
      </x:c>
      <x:c r="E327" s="9" t="inlineStr">
        <x:is>
          <x:t xml:space="preserve">РТ-000586</x:t>
        </x:is>
      </x:c>
      <x:c r="F327" s="9" t="inlineStr">
        <x:is>
          <x:t xml:space="preserve">Кабель</x:t>
        </x:is>
      </x:c>
      <x:c r="G327" s="9" t="inlineStr">
        <x:is>
          <x:t xml:space="preserve">Кузнецов Павел</x:t>
        </x:is>
      </x:c>
      <x:c r="H327" s="26" t="n">
        <x:v>0</x:v>
      </x:c>
    </x:row>
    <x:row r="328" ht="28" customHeight="1">
      <x:c r="A328" s="9" t="inlineStr">
        <x:is>
          <x:t xml:space="preserve">КЛ-002</x:t>
        </x:is>
      </x:c>
      <x:c r="B328" s="9" t="inlineStr">
        <x:is>
          <x:t xml:space="preserve">ООО «СеверПодшипник»</x:t>
        </x:is>
      </x:c>
      <x:c r="C328" s="25" t="n">
        <x:v>45213</x:v>
      </x:c>
      <x:c r="D328" s="26" t="n">
        <x:v>55000</x:v>
      </x:c>
      <x:c r="E328" s="9" t="inlineStr">
        <x:is>
          <x:t xml:space="preserve">РТ-000057</x:t>
        </x:is>
      </x:c>
      <x:c r="F328" s="9" t="inlineStr">
        <x:is>
          <x:t xml:space="preserve">Крепёж</x:t>
        </x:is>
      </x:c>
      <x:c r="G328" s="9" t="inlineStr">
        <x:is>
          <x:t xml:space="preserve">Петров Илья</x:t>
        </x:is>
      </x:c>
      <x:c r="H328" s="26" t="n">
        <x:v>0</x:v>
      </x:c>
    </x:row>
    <x:row r="329" ht="28" customHeight="1">
      <x:c r="A329" s="9" t="inlineStr">
        <x:is>
          <x:t xml:space="preserve">КЛ-039</x:t>
        </x:is>
      </x:c>
      <x:c r="B329" s="9" t="inlineStr">
        <x:is>
          <x:t xml:space="preserve">ООО «МикроКрепёж»</x:t>
        </x:is>
      </x:c>
      <x:c r="C329" s="25" t="n">
        <x:v>45495</x:v>
      </x:c>
      <x:c r="D329" s="26" t="n">
        <x:v>2000</x:v>
      </x:c>
      <x:c r="E329" s="9" t="inlineStr">
        <x:is>
          <x:t xml:space="preserve">РТ-000996</x:t>
        </x:is>
      </x:c>
      <x:c r="F329" s="9" t="inlineStr">
        <x:is>
          <x:t xml:space="preserve">Инструмент</x:t>
        </x:is>
      </x:c>
      <x:c r="G329" s="9" t="inlineStr">
        <x:is>
          <x:t xml:space="preserve">Соколова Мария</x:t>
        </x:is>
      </x:c>
      <x:c r="H329" s="26" t="n">
        <x:v>0</x:v>
      </x:c>
    </x:row>
    <x:row r="330" ht="28" customHeight="1">
      <x:c r="A330" s="9" t="inlineStr">
        <x:is>
          <x:t xml:space="preserve">КЛ-015</x:t>
        </x:is>
      </x:c>
      <x:c r="B330" s="9" t="inlineStr">
        <x:is>
          <x:t xml:space="preserve">ООО «СпектрПоставка»</x:t>
        </x:is>
      </x:c>
      <x:c r="C330" s="25" t="n">
        <x:v>46005</x:v>
      </x:c>
      <x:c r="D330" s="26" t="n">
        <x:v>1200000</x:v>
      </x:c>
      <x:c r="E330" s="9" t="inlineStr">
        <x:is>
          <x:t xml:space="preserve">РТ-000467</x:t>
        </x:is>
      </x:c>
      <x:c r="F330" s="9" t="inlineStr">
        <x:is>
          <x:t xml:space="preserve">Промышленная химия</x:t>
        </x:is>
      </x:c>
      <x:c r="G330" s="9" t="inlineStr">
        <x:is>
          <x:t xml:space="preserve">Соколова Мария</x:t>
        </x:is>
      </x:c>
      <x:c r="H330" s="26" t="n">
        <x:v>0</x:v>
      </x:c>
    </x:row>
    <x:row r="331" ht="28" customHeight="1">
      <x:c r="A331" s="9" t="inlineStr">
        <x:is>
          <x:t xml:space="preserve">КЛ-035</x:t>
        </x:is>
      </x:c>
      <x:c r="B331" s="9" t="inlineStr">
        <x:is>
          <x:t xml:space="preserve">ООО «НеритмСнаб»</x:t>
        </x:is>
      </x:c>
      <x:c r="C331" s="25" t="n">
        <x:v>45185</x:v>
      </x:c>
      <x:c r="D331" s="26" t="n">
        <x:v>450000</x:v>
      </x:c>
      <x:c r="E331" s="9" t="inlineStr">
        <x:is>
          <x:t xml:space="preserve">РТ-000877</x:t>
        </x:is>
      </x:c>
      <x:c r="F331" s="9" t="inlineStr">
        <x:is>
          <x:t xml:space="preserve">Промышленная химия</x:t>
        </x:is>
      </x:c>
      <x:c r="G331" s="9" t="inlineStr">
        <x:is>
          <x:t xml:space="preserve">Соколова Мария</x:t>
        </x:is>
      </x:c>
      <x:c r="H331" s="26" t="n">
        <x:v>0</x:v>
      </x:c>
    </x:row>
    <x:row r="332" ht="28" customHeight="1">
      <x:c r="A332" s="9" t="inlineStr">
        <x:is>
          <x:t xml:space="preserve">КЛ-011</x:t>
        </x:is>
      </x:c>
      <x:c r="B332" s="9" t="inlineStr">
        <x:is>
          <x:t xml:space="preserve">ООО «СфераКомплект»</x:t>
        </x:is>
      </x:c>
      <x:c r="C332" s="25" t="n">
        <x:v>45525</x:v>
      </x:c>
      <x:c r="D332" s="26" t="n">
        <x:v>161000</x:v>
      </x:c>
      <x:c r="E332" s="9" t="inlineStr">
        <x:is>
          <x:t xml:space="preserve">РТ-000348</x:t>
        </x:is>
      </x:c>
      <x:c r="F332" s="9" t="inlineStr">
        <x:is>
          <x:t xml:space="preserve">Подшипники</x:t>
        </x:is>
      </x:c>
      <x:c r="G332" s="9" t="inlineStr">
        <x:is>
          <x:t xml:space="preserve">Соколова Мария</x:t>
        </x:is>
      </x:c>
      <x:c r="H332" s="26" t="n">
        <x:v>0</x:v>
      </x:c>
    </x:row>
    <x:row r="333" ht="28" customHeight="1">
      <x:c r="A333" s="9" t="inlineStr">
        <x:is>
          <x:t xml:space="preserve">КЛ-032</x:t>
        </x:is>
      </x:c>
      <x:c r="B333" s="9" t="inlineStr">
        <x:is>
          <x:t xml:space="preserve">ООО «ДеньКомплект»</x:t>
        </x:is>
      </x:c>
      <x:c r="C333" s="25" t="n">
        <x:v>45540</x:v>
      </x:c>
      <x:c r="D333" s="26" t="n">
        <x:v>414000</x:v>
      </x:c>
      <x:c r="E333" s="9" t="inlineStr">
        <x:is>
          <x:t xml:space="preserve">РТ-000758</x:t>
        </x:is>
      </x:c>
      <x:c r="F333" s="9" t="inlineStr">
        <x:is>
          <x:t xml:space="preserve">Крепёж</x:t>
        </x:is>
      </x:c>
      <x:c r="G333" s="9" t="inlineStr">
        <x:is>
          <x:t xml:space="preserve">Кузнецов Павел</x:t>
        </x:is>
      </x:c>
      <x:c r="H333" s="26" t="n">
        <x:v>0</x:v>
      </x:c>
    </x:row>
    <x:row r="334" ht="28" customHeight="1">
      <x:c r="A334" s="9" t="inlineStr">
        <x:is>
          <x:t xml:space="preserve">КЛ-007</x:t>
        </x:is>
      </x:c>
      <x:c r="B334" s="9" t="inlineStr">
        <x:is>
          <x:t xml:space="preserve">ООО «ПромКонтур»</x:t>
        </x:is>
      </x:c>
      <x:c r="C334" s="25" t="n">
        <x:v>45305</x:v>
      </x:c>
      <x:c r="D334" s="26" t="n">
        <x:v>113000</x:v>
      </x:c>
      <x:c r="E334" s="9" t="inlineStr">
        <x:is>
          <x:t xml:space="preserve">РТ-000229</x:t>
        </x:is>
      </x:c>
      <x:c r="F334" s="9" t="inlineStr">
        <x:is>
          <x:t xml:space="preserve">Крепёж</x:t>
        </x:is>
      </x:c>
      <x:c r="G334" s="9" t="inlineStr">
        <x:is>
          <x:t xml:space="preserve">Соколова Мария</x:t>
        </x:is>
      </x:c>
      <x:c r="H334" s="26" t="n">
        <x:v>0</x:v>
      </x:c>
    </x:row>
    <x:row r="335" ht="28" customHeight="1">
      <x:c r="A335" s="9" t="inlineStr">
        <x:is>
          <x:t xml:space="preserve">КЛ-029</x:t>
        </x:is>
      </x:c>
      <x:c r="B335" s="9" t="inlineStr">
        <x:is>
          <x:t xml:space="preserve">ООО «ВозвратКомплект»</x:t>
        </x:is>
      </x:c>
      <x:c r="C335" s="25" t="n">
        <x:v>46185</x:v>
      </x:c>
      <x:c r="D335" s="26" t="n">
        <x:v>100000</x:v>
      </x:c>
      <x:c r="E335" s="9" t="inlineStr">
        <x:is>
          <x:t xml:space="preserve">РТ-000639</x:t>
        </x:is>
      </x:c>
      <x:c r="F335" s="9" t="inlineStr">
        <x:is>
          <x:t xml:space="preserve">Инструмент</x:t>
        </x:is>
      </x:c>
      <x:c r="G335" s="9" t="inlineStr">
        <x:is>
          <x:t xml:space="preserve">Иванова Анна</x:t>
        </x:is>
      </x:c>
      <x:c r="H335" s="26" t="n">
        <x:v>0</x:v>
      </x:c>
    </x:row>
    <x:row r="336" ht="28" customHeight="1">
      <x:c r="A336" s="9" t="inlineStr">
        <x:is>
          <x:t xml:space="preserve">КЛ-003</x:t>
        </x:is>
      </x:c>
      <x:c r="B336" s="9" t="inlineStr">
        <x:is>
          <x:t xml:space="preserve">ООО «ВекторСнаб»</x:t>
        </x:is>
      </x:c>
      <x:c r="C336" s="25" t="n">
        <x:v>45980</x:v>
      </x:c>
      <x:c r="D336" s="26" t="n">
        <x:v>65000</x:v>
      </x:c>
      <x:c r="E336" s="9" t="inlineStr">
        <x:is>
          <x:t xml:space="preserve">РТ-000110</x:t>
        </x:is>
      </x:c>
      <x:c r="F336" s="9" t="inlineStr">
        <x:is>
          <x:t xml:space="preserve">Кабель</x:t>
        </x:is>
      </x:c>
      <x:c r="G336" s="9" t="inlineStr">
        <x:is>
          <x:t xml:space="preserve">Соколова Мария</x:t>
        </x:is>
      </x:c>
      <x:c r="H336" s="26" t="n">
        <x:v>0</x:v>
      </x:c>
    </x:row>
    <x:row r="337" ht="28" customHeight="1">
      <x:c r="A337" s="9" t="inlineStr">
        <x:is>
          <x:t xml:space="preserve">КЛ-022</x:t>
        </x:is>
      </x:c>
      <x:c r="B337" s="9" t="inlineStr">
        <x:is>
          <x:t xml:space="preserve">ООО «ПолеСнаб»</x:t>
        </x:is>
      </x:c>
      <x:c r="C337" s="25" t="n">
        <x:v>45761</x:v>
      </x:c>
      <x:c r="D337" s="26" t="n">
        <x:v>295000</x:v>
      </x:c>
      <x:c r="E337" s="9" t="inlineStr">
        <x:is>
          <x:t xml:space="preserve">РТ-000520</x:t>
        </x:is>
      </x:c>
      <x:c r="F337" s="9" t="inlineStr">
        <x:is>
          <x:t xml:space="preserve">Крепёж</x:t>
        </x:is>
      </x:c>
      <x:c r="G337" s="9" t="inlineStr">
        <x:is>
          <x:t xml:space="preserve">Петров Илья</x:t>
        </x:is>
      </x:c>
      <x:c r="H337" s="26" t="n">
        <x:v>0</x:v>
      </x:c>
    </x:row>
    <x:row r="338" ht="28" customHeight="1">
      <x:c r="A338" s="9" t="inlineStr">
        <x:is>
          <x:t xml:space="preserve">КЛ-037</x:t>
        </x:is>
      </x:c>
      <x:c r="B338" s="9" t="inlineStr">
        <x:is>
          <x:t xml:space="preserve">ООО «АтлантПром»</x:t>
        </x:is>
      </x:c>
      <x:c r="C338" s="25" t="n">
        <x:v>45771</x:v>
      </x:c>
      <x:c r="D338" s="26" t="n">
        <x:v>2201000</x:v>
      </x:c>
      <x:c r="E338" s="9" t="inlineStr">
        <x:is>
          <x:t xml:space="preserve">РТ-000930</x:t>
        </x:is>
      </x:c>
      <x:c r="F338" s="9" t="inlineStr">
        <x:is>
          <x:t xml:space="preserve">Крепёж</x:t>
        </x:is>
      </x:c>
      <x:c r="G338" s="9" t="inlineStr">
        <x:is>
          <x:t xml:space="preserve">Иванова Анна</x:t>
        </x:is>
      </x:c>
      <x:c r="H338" s="26" t="n">
        <x:v>0</x:v>
      </x:c>
    </x:row>
    <x:row r="339" ht="28" customHeight="1">
      <x:c r="A339" s="9" t="inlineStr">
        <x:is>
          <x:t xml:space="preserve">КЛ-012</x:t>
        </x:is>
      </x:c>
      <x:c r="B339" s="9" t="inlineStr">
        <x:is>
          <x:t xml:space="preserve">ООО «ОптМеханика»</x:t>
        </x:is>
      </x:c>
      <x:c r="C339" s="25" t="n">
        <x:v>46110</x:v>
      </x:c>
      <x:c r="D339" s="26" t="n">
        <x:v>175000</x:v>
      </x:c>
      <x:c r="E339" s="9" t="inlineStr">
        <x:is>
          <x:t xml:space="preserve">РТ-000401</x:t>
        </x:is>
      </x:c>
      <x:c r="F339" s="9" t="inlineStr">
        <x:is>
          <x:t xml:space="preserve">Крепёж</x:t>
        </x:is>
      </x:c>
      <x:c r="G339" s="9" t="inlineStr">
        <x:is>
          <x:t xml:space="preserve">Кузнецов Павел</x:t>
        </x:is>
      </x:c>
      <x:c r="H339" s="26" t="n">
        <x:v>0</x:v>
      </x:c>
    </x:row>
    <x:row r="340" ht="28" customHeight="1">
      <x:c r="A340" s="9" t="inlineStr">
        <x:is>
          <x:t xml:space="preserve">КЛ-033</x:t>
        </x:is>
      </x:c>
      <x:c r="B340" s="9" t="inlineStr">
        <x:is>
          <x:t xml:space="preserve">ООО «МультиПоставка»</x:t>
        </x:is>
      </x:c>
      <x:c r="C340" s="25" t="n">
        <x:v>45360</x:v>
      </x:c>
      <x:c r="D340" s="26" t="n">
        <x:v>426000</x:v>
      </x:c>
      <x:c r="E340" s="9" t="inlineStr">
        <x:is>
          <x:t xml:space="preserve">РТ-000811</x:t>
        </x:is>
      </x:c>
      <x:c r="F340" s="9" t="inlineStr">
        <x:is>
          <x:t xml:space="preserve">Кабель</x:t>
        </x:is>
      </x:c>
      <x:c r="G340" s="9" t="inlineStr">
        <x:is>
          <x:t xml:space="preserve">Иванова Анна</x:t>
        </x:is>
      </x:c>
      <x:c r="H340" s="26" t="n">
        <x:v>0</x:v>
      </x:c>
    </x:row>
    <x:row r="341" ht="28" customHeight="1">
      <x:c r="A341" s="9" t="inlineStr">
        <x:is>
          <x:t xml:space="preserve">КЛ-009</x:t>
        </x:is>
      </x:c>
      <x:c r="B341" s="9" t="inlineStr">
        <x:is>
          <x:t xml:space="preserve">ООО «МагистральСнаб»</x:t>
        </x:is>
      </x:c>
      <x:c r="C341" s="25" t="n">
        <x:v>45585</x:v>
      </x:c>
      <x:c r="D341" s="26" t="n">
        <x:v>139000</x:v>
      </x:c>
      <x:c r="E341" s="9" t="inlineStr">
        <x:is>
          <x:t xml:space="preserve">РТ-000282</x:t>
        </x:is>
      </x:c>
      <x:c r="F341" s="9" t="inlineStr">
        <x:is>
          <x:t xml:space="preserve">Инструмент</x:t>
        </x:is>
      </x:c>
      <x:c r="G341" s="9" t="inlineStr">
        <x:is>
          <x:t xml:space="preserve">Иванова Анна</x:t>
        </x:is>
      </x:c>
      <x:c r="H341" s="26" t="n">
        <x:v>0</x:v>
      </x:c>
    </x:row>
    <x:row r="342" ht="28" customHeight="1">
      <x:c r="A342" s="9" t="inlineStr">
        <x:is>
          <x:t xml:space="preserve">КЛ-031</x:t>
        </x:is>
      </x:c>
      <x:c r="B342" s="9" t="inlineStr">
        <x:is>
          <x:t xml:space="preserve">ООО «РеверсСнаб»</x:t>
        </x:is>
      </x:c>
      <x:c r="C342" s="25" t="n">
        <x:v>45202</x:v>
      </x:c>
      <x:c r="D342" s="26" t="n">
        <x:v>0</x:v>
      </x:c>
      <x:c r="E342" s="9" t="inlineStr">
        <x:is>
          <x:t xml:space="preserve">ВЗ-000692</x:t>
        </x:is>
      </x:c>
      <x:c r="F342" s="9" t="inlineStr">
        <x:is>
          <x:t xml:space="preserve">Подшипники</x:t>
        </x:is>
      </x:c>
      <x:c r="G342" s="9" t="inlineStr">
        <x:is>
          <x:t xml:space="preserve">Соколова Мария</x:t>
        </x:is>
      </x:c>
      <x:c r="H342" s="26" t="n">
        <x:v>25000</x:v>
      </x:c>
    </x:row>
    <x:row r="343" ht="28" customHeight="1">
      <x:c r="A343" s="9" t="inlineStr">
        <x:is>
          <x:t xml:space="preserve">КЛ-005</x:t>
        </x:is>
      </x:c>
      <x:c r="B343" s="9" t="inlineStr">
        <x:is>
          <x:t xml:space="preserve">ООО «УралКрепёж»</x:t>
        </x:is>
      </x:c>
      <x:c r="C343" s="25" t="n">
        <x:v>45747</x:v>
      </x:c>
      <x:c r="D343" s="26" t="n">
        <x:v>91000</x:v>
      </x:c>
      <x:c r="E343" s="9" t="inlineStr">
        <x:is>
          <x:t xml:space="preserve">РТ-000163</x:t>
        </x:is>
      </x:c>
      <x:c r="F343" s="9" t="inlineStr">
        <x:is>
          <x:t xml:space="preserve">Промышленная химия</x:t>
        </x:is>
      </x:c>
      <x:c r="G343" s="9" t="inlineStr">
        <x:is>
          <x:t xml:space="preserve">Иванова Анна</x:t>
        </x:is>
      </x:c>
      <x:c r="H343" s="26" t="n">
        <x:v>0</x:v>
      </x:c>
    </x:row>
    <x:row r="344" ht="28" customHeight="1">
      <x:c r="A344" s="9" t="inlineStr">
        <x:is>
          <x:t xml:space="preserve">КЛ-027</x:t>
        </x:is>
      </x:c>
      <x:c r="B344" s="9" t="inlineStr">
        <x:is>
          <x:t xml:space="preserve">ООО «ТемпПром»</x:t>
        </x:is>
      </x:c>
      <x:c r="C344" s="25" t="n">
        <x:v>45780</x:v>
      </x:c>
      <x:c r="D344" s="26" t="n">
        <x:v>354000</x:v>
      </x:c>
      <x:c r="E344" s="9" t="inlineStr">
        <x:is>
          <x:t xml:space="preserve">РТ-000573</x:t>
        </x:is>
      </x:c>
      <x:c r="F344" s="9" t="inlineStr">
        <x:is>
          <x:t xml:space="preserve">Крепёж</x:t>
        </x:is>
      </x:c>
      <x:c r="G344" s="9" t="inlineStr">
        <x:is>
          <x:t xml:space="preserve">Соколова Мария</x:t>
        </x:is>
      </x:c>
      <x:c r="H344" s="26" t="n">
        <x:v>0</x:v>
      </x:c>
    </x:row>
    <x:row r="345" ht="28" customHeight="1">
      <x:c r="A345" s="9" t="inlineStr">
        <x:is>
          <x:t xml:space="preserve">КЛ-001</x:t>
        </x:is>
      </x:c>
      <x:c r="B345" s="9" t="inlineStr">
        <x:is>
          <x:t xml:space="preserve">ООО «АлтайКомплект»</x:t>
        </x:is>
      </x:c>
      <x:c r="C345" s="25" t="n">
        <x:v>46047</x:v>
      </x:c>
      <x:c r="D345" s="26" t="n">
        <x:v>43000</x:v>
      </x:c>
      <x:c r="E345" s="9" t="inlineStr">
        <x:is>
          <x:t xml:space="preserve">РТ-000044</x:t>
        </x:is>
      </x:c>
      <x:c r="F345" s="9" t="inlineStr">
        <x:is>
          <x:t xml:space="preserve">Подшипники</x:t>
        </x:is>
      </x:c>
      <x:c r="G345" s="9" t="inlineStr">
        <x:is>
          <x:t xml:space="preserve">Иванова Анна</x:t>
        </x:is>
      </x:c>
      <x:c r="H345" s="26" t="n">
        <x:v>0</x:v>
      </x:c>
    </x:row>
    <x:row r="346" ht="28" customHeight="1">
      <x:c r="A346" s="9" t="inlineStr">
        <x:is>
          <x:t xml:space="preserve">КЛ-039</x:t>
        </x:is>
      </x:c>
      <x:c r="B346" s="9" t="inlineStr">
        <x:is>
          <x:t xml:space="preserve">ООО «МикроКрепёж»</x:t>
        </x:is>
      </x:c>
      <x:c r="C346" s="25" t="n">
        <x:v>45235</x:v>
      </x:c>
      <x:c r="D346" s="26" t="n">
        <x:v>1000</x:v>
      </x:c>
      <x:c r="E346" s="9" t="inlineStr">
        <x:is>
          <x:t xml:space="preserve">РТ-000983</x:t>
        </x:is>
      </x:c>
      <x:c r="F346" s="9" t="inlineStr">
        <x:is>
          <x:t xml:space="preserve">Инструмент</x:t>
        </x:is>
      </x:c>
      <x:c r="G346" s="9" t="inlineStr">
        <x:is>
          <x:t xml:space="preserve">Соколова Мария</x:t>
        </x:is>
      </x:c>
      <x:c r="H346" s="26" t="n">
        <x:v>0</x:v>
      </x:c>
    </x:row>
    <x:row r="347" ht="28" customHeight="1">
      <x:c r="A347" s="9" t="inlineStr">
        <x:is>
          <x:t xml:space="preserve">КЛ-014</x:t>
        </x:is>
      </x:c>
      <x:c r="B347" s="9" t="inlineStr">
        <x:is>
          <x:t xml:space="preserve">ООО «РегионТех»</x:t>
        </x:is>
      </x:c>
      <x:c r="C347" s="25" t="n">
        <x:v>45750</x:v>
      </x:c>
      <x:c r="D347" s="26" t="n">
        <x:v>199000</x:v>
      </x:c>
      <x:c r="E347" s="9" t="inlineStr">
        <x:is>
          <x:t xml:space="preserve">РТ-000454</x:t>
        </x:is>
      </x:c>
      <x:c r="F347" s="9" t="inlineStr">
        <x:is>
          <x:t xml:space="preserve">Инструмент</x:t>
        </x:is>
      </x:c>
      <x:c r="G347" s="9" t="inlineStr">
        <x:is>
          <x:t xml:space="preserve">Петров Илья</x:t>
        </x:is>
      </x:c>
      <x:c r="H347" s="26" t="n">
        <x:v>0</x:v>
      </x:c>
    </x:row>
    <x:row r="348" ht="28" customHeight="1">
      <x:c r="A348" s="9" t="inlineStr">
        <x:is>
          <x:t xml:space="preserve">КЛ-034</x:t>
        </x:is>
      </x:c>
      <x:c r="B348" s="9" t="inlineStr">
        <x:is>
          <x:t xml:space="preserve">ООО «ПеременныйРитм»</x:t>
        </x:is>
      </x:c>
      <x:c r="C348" s="25" t="n">
        <x:v>45415</x:v>
      </x:c>
      <x:c r="D348" s="26" t="n">
        <x:v>439000</x:v>
      </x:c>
      <x:c r="E348" s="9" t="inlineStr">
        <x:is>
          <x:t xml:space="preserve">РТ-000864</x:t>
        </x:is>
      </x:c>
      <x:c r="F348" s="9" t="inlineStr">
        <x:is>
          <x:t xml:space="preserve">Инструмент</x:t>
        </x:is>
      </x:c>
      <x:c r="G348" s="9" t="inlineStr">
        <x:is>
          <x:t xml:space="preserve">Петров Илья</x:t>
        </x:is>
      </x:c>
      <x:c r="H348" s="26" t="n">
        <x:v>0</x:v>
      </x:c>
    </x:row>
    <x:row r="349" ht="28" customHeight="1">
      <x:c r="A349" s="9" t="inlineStr">
        <x:is>
          <x:t xml:space="preserve">КЛ-010</x:t>
        </x:is>
      </x:c>
      <x:c r="B349" s="9" t="inlineStr">
        <x:is>
          <x:t xml:space="preserve">ООО «ОрионПром»</x:t>
        </x:is>
      </x:c>
      <x:c r="C349" s="25" t="n">
        <x:v>46140</x:v>
      </x:c>
      <x:c r="D349" s="26" t="n">
        <x:v>149000</x:v>
      </x:c>
      <x:c r="E349" s="9" t="inlineStr">
        <x:is>
          <x:t xml:space="preserve">РТ-000335</x:t>
        </x:is>
      </x:c>
      <x:c r="F349" s="9" t="inlineStr">
        <x:is>
          <x:t xml:space="preserve">Промышленная химия</x:t>
        </x:is>
      </x:c>
      <x:c r="G349" s="9" t="inlineStr">
        <x:is>
          <x:t xml:space="preserve">Петров Илья</x:t>
        </x:is>
      </x:c>
      <x:c r="H349" s="26" t="n">
        <x:v>0</x:v>
      </x:c>
    </x:row>
    <x:row r="350" ht="28" customHeight="1">
      <x:c r="A350" s="9" t="inlineStr">
        <x:is>
          <x:t xml:space="preserve">КЛ-032</x:t>
        </x:is>
      </x:c>
      <x:c r="B350" s="9" t="inlineStr">
        <x:is>
          <x:t xml:space="preserve">ООО «ДеньКомплект»</x:t>
        </x:is>
      </x:c>
      <x:c r="C350" s="25" t="n">
        <x:v>45270</x:v>
      </x:c>
      <x:c r="D350" s="26" t="n">
        <x:v>62100</x:v>
      </x:c>
      <x:c r="E350" s="9" t="inlineStr">
        <x:is>
          <x:t xml:space="preserve">РТ-000745</x:t>
        </x:is>
      </x:c>
      <x:c r="F350" s="9" t="inlineStr">
        <x:is>
          <x:t xml:space="preserve">Крепёж</x:t>
        </x:is>
      </x:c>
      <x:c r="G350" s="9" t="inlineStr">
        <x:is>
          <x:t xml:space="preserve">Кузнецов Павел</x:t>
        </x:is>
      </x:c>
      <x:c r="H350" s="26" t="n">
        <x:v>0</x:v>
      </x:c>
    </x:row>
    <x:row r="351" ht="28" customHeight="1">
      <x:c r="A351" s="9" t="inlineStr">
        <x:is>
          <x:t xml:space="preserve">КЛ-006</x:t>
        </x:is>
      </x:c>
      <x:c r="B351" s="9" t="inlineStr">
        <x:is>
          <x:t xml:space="preserve">ООО «СибирьКабель»</x:t>
        </x:is>
      </x:c>
      <x:c r="C351" s="25" t="n">
        <x:v>45963</x:v>
      </x:c>
      <x:c r="D351" s="26" t="n">
        <x:v>101000</x:v>
      </x:c>
      <x:c r="E351" s="9" t="inlineStr">
        <x:is>
          <x:t xml:space="preserve">РТ-000216</x:t>
        </x:is>
      </x:c>
      <x:c r="F351" s="9" t="inlineStr">
        <x:is>
          <x:t xml:space="preserve">Подшипники</x:t>
        </x:is>
      </x:c>
      <x:c r="G351" s="9" t="inlineStr">
        <x:is>
          <x:t xml:space="preserve">Петров Илья</x:t>
        </x:is>
      </x:c>
      <x:c r="H351" s="26" t="n">
        <x:v>0</x:v>
      </x:c>
    </x:row>
    <x:row r="352" ht="28" customHeight="1">
      <x:c r="A352" s="9" t="inlineStr">
        <x:is>
          <x:t xml:space="preserve">КЛ-029</x:t>
        </x:is>
      </x:c>
      <x:c r="B352" s="9" t="inlineStr">
        <x:is>
          <x:t xml:space="preserve">ООО «ВозвратКомплект»</x:t>
        </x:is>
      </x:c>
      <x:c r="C352" s="25" t="n">
        <x:v>45885</x:v>
      </x:c>
      <x:c r="D352" s="26" t="n">
        <x:v>99000</x:v>
      </x:c>
      <x:c r="E352" s="9" t="inlineStr">
        <x:is>
          <x:t xml:space="preserve">РТ-000626</x:t>
        </x:is>
      </x:c>
      <x:c r="F352" s="9" t="inlineStr">
        <x:is>
          <x:t xml:space="preserve">Инструмент</x:t>
        </x:is>
      </x:c>
      <x:c r="G352" s="9" t="inlineStr">
        <x:is>
          <x:t xml:space="preserve">Иванова Анна</x:t>
        </x:is>
      </x:c>
      <x:c r="H352" s="26" t="n">
        <x:v>0</x:v>
      </x:c>
    </x:row>
    <x:row r="353" ht="28" customHeight="1">
      <x:c r="A353" s="9" t="inlineStr">
        <x:is>
          <x:t xml:space="preserve">КЛ-003</x:t>
        </x:is>
      </x:c>
      <x:c r="B353" s="9" t="inlineStr">
        <x:is>
          <x:t xml:space="preserve">ООО «ВекторСнаб»</x:t>
        </x:is>
      </x:c>
      <x:c r="C353" s="25" t="n">
        <x:v>45395</x:v>
      </x:c>
      <x:c r="D353" s="26" t="n">
        <x:v>67000</x:v>
      </x:c>
      <x:c r="E353" s="9" t="inlineStr">
        <x:is>
          <x:t xml:space="preserve">РТ-000097</x:t>
        </x:is>
      </x:c>
      <x:c r="F353" s="9" t="inlineStr">
        <x:is>
          <x:t xml:space="preserve">Кабель</x:t>
        </x:is>
      </x:c>
      <x:c r="G353" s="9" t="inlineStr">
        <x:is>
          <x:t xml:space="preserve">Соколова Мария</x:t>
        </x:is>
      </x:c>
      <x:c r="H353" s="26" t="n">
        <x:v>0</x:v>
      </x:c>
    </x:row>
    <x:row r="354" ht="28" customHeight="1">
      <x:c r="A354" s="9" t="inlineStr">
        <x:is>
          <x:t xml:space="preserve">КЛ-040</x:t>
        </x:is>
      </x:c>
      <x:c r="B354" s="9" t="inlineStr">
        <x:is>
          <x:t xml:space="preserve">ООО «МалыйРесурс»</x:t>
        </x:is>
      </x:c>
      <x:c r="C354" s="25" t="n">
        <x:v>45595</x:v>
      </x:c>
      <x:c r="D354" s="26" t="n">
        <x:v>2000</x:v>
      </x:c>
      <x:c r="E354" s="9" t="inlineStr">
        <x:is>
          <x:t xml:space="preserve">РТ-001036</x:t>
        </x:is>
      </x:c>
      <x:c r="F354" s="9" t="inlineStr">
        <x:is>
          <x:t xml:space="preserve">Промышленная химия</x:t>
        </x:is>
      </x:c>
      <x:c r="G354" s="9" t="inlineStr">
        <x:is>
          <x:t xml:space="preserve">Кузнецов Павел</x:t>
        </x:is>
      </x:c>
      <x:c r="H354" s="26" t="n">
        <x:v>0</x:v>
      </x:c>
    </x:row>
    <x:row r="355" ht="28" customHeight="1">
      <x:c r="A355" s="9" t="inlineStr">
        <x:is>
          <x:t xml:space="preserve">КЛ-021</x:t>
        </x:is>
      </x:c>
      <x:c r="B355" s="9" t="inlineStr">
        <x:is>
          <x:t xml:space="preserve">ООО «АгроСезон»</x:t>
        </x:is>
      </x:c>
      <x:c r="C355" s="25" t="n">
        <x:v>45801</x:v>
      </x:c>
      <x:c r="D355" s="26" t="n">
        <x:v>282000</x:v>
      </x:c>
      <x:c r="E355" s="9" t="inlineStr">
        <x:is>
          <x:t xml:space="preserve">РТ-000507</x:t>
        </x:is>
      </x:c>
      <x:c r="F355" s="9" t="inlineStr">
        <x:is>
          <x:t xml:space="preserve">Подшипники</x:t>
        </x:is>
      </x:c>
      <x:c r="G355" s="9" t="inlineStr">
        <x:is>
          <x:t xml:space="preserve">Иванова Анна</x:t>
        </x:is>
      </x:c>
      <x:c r="H355" s="26" t="n">
        <x:v>0</x:v>
      </x:c>
    </x:row>
    <x:row r="356" ht="28" customHeight="1">
      <x:c r="A356" s="9" t="inlineStr">
        <x:is>
          <x:t xml:space="preserve">КЛ-037</x:t>
        </x:is>
      </x:c>
      <x:c r="B356" s="9" t="inlineStr">
        <x:is>
          <x:t xml:space="preserve">ООО «АтлантПром»</x:t>
        </x:is>
      </x:c>
      <x:c r="C356" s="25" t="n">
        <x:v>45381</x:v>
      </x:c>
      <x:c r="D356" s="26" t="n">
        <x:v>2200000</x:v>
      </x:c>
      <x:c r="E356" s="9" t="inlineStr">
        <x:is>
          <x:t xml:space="preserve">РТ-000917</x:t>
        </x:is>
      </x:c>
      <x:c r="F356" s="9" t="inlineStr">
        <x:is>
          <x:t xml:space="preserve">Крепёж</x:t>
        </x:is>
      </x:c>
      <x:c r="G356" s="9" t="inlineStr">
        <x:is>
          <x:t xml:space="preserve">Иванова Анна</x:t>
        </x:is>
      </x:c>
      <x:c r="H356" s="26" t="n">
        <x:v>0</x:v>
      </x:c>
    </x:row>
    <x:row r="357" ht="28" customHeight="1">
      <x:c r="A357" s="9" t="inlineStr">
        <x:is>
          <x:t xml:space="preserve">КЛ-012</x:t>
        </x:is>
      </x:c>
      <x:c r="B357" s="9" t="inlineStr">
        <x:is>
          <x:t xml:space="preserve">ООО «ОптМеханика»</x:t>
        </x:is>
      </x:c>
      <x:c r="C357" s="25" t="n">
        <x:v>45720</x:v>
      </x:c>
      <x:c r="D357" s="26" t="n">
        <x:v>174000</x:v>
      </x:c>
      <x:c r="E357" s="9" t="inlineStr">
        <x:is>
          <x:t xml:space="preserve">РТ-000388</x:t>
        </x:is>
      </x:c>
      <x:c r="F357" s="9" t="inlineStr">
        <x:is>
          <x:t xml:space="preserve">Крепёж</x:t>
        </x:is>
      </x:c>
      <x:c r="G357" s="9" t="inlineStr">
        <x:is>
          <x:t xml:space="preserve">Кузнецов Павел</x:t>
        </x:is>
      </x:c>
      <x:c r="H357" s="26" t="n">
        <x:v>0</x:v>
      </x:c>
    </x:row>
    <x:row r="358" ht="28" customHeight="1">
      <x:c r="A358" s="9" t="inlineStr">
        <x:is>
          <x:t xml:space="preserve">КЛ-032</x:t>
        </x:is>
      </x:c>
      <x:c r="B358" s="9" t="inlineStr">
        <x:is>
          <x:t xml:space="preserve">ООО «ДеньКомплект»</x:t>
        </x:is>
      </x:c>
      <x:c r="C358" s="25" t="n">
        <x:v>46260</x:v>
      </x:c>
      <x:c r="D358" s="26" t="n">
        <x:v>414000</x:v>
      </x:c>
      <x:c r="E358" s="9" t="inlineStr">
        <x:is>
          <x:t xml:space="preserve">РТ-000798</x:t>
        </x:is>
      </x:c>
      <x:c r="F358" s="9" t="inlineStr">
        <x:is>
          <x:t xml:space="preserve">Крепёж</x:t>
        </x:is>
      </x:c>
      <x:c r="G358" s="9" t="inlineStr">
        <x:is>
          <x:t xml:space="preserve">Кузнецов Павел</x:t>
        </x:is>
      </x:c>
      <x:c r="H358" s="26" t="n">
        <x:v>0</x:v>
      </x:c>
    </x:row>
    <x:row r="359" ht="28" customHeight="1">
      <x:c r="A359" s="9" t="inlineStr">
        <x:is>
          <x:t xml:space="preserve">КЛ-009</x:t>
        </x:is>
      </x:c>
      <x:c r="B359" s="9" t="inlineStr">
        <x:is>
          <x:t xml:space="preserve">ООО «МагистральСнаб»</x:t>
        </x:is>
      </x:c>
      <x:c r="C359" s="25" t="n">
        <x:v>45195</x:v>
      </x:c>
      <x:c r="D359" s="26" t="n">
        <x:v>138000</x:v>
      </x:c>
      <x:c r="E359" s="9" t="inlineStr">
        <x:is>
          <x:t xml:space="preserve">РТ-000269</x:t>
        </x:is>
      </x:c>
      <x:c r="F359" s="9" t="inlineStr">
        <x:is>
          <x:t xml:space="preserve">Инструмент</x:t>
        </x:is>
      </x:c>
      <x:c r="G359" s="9" t="inlineStr">
        <x:is>
          <x:t xml:space="preserve">Иванова Анна</x:t>
        </x:is>
      </x:c>
      <x:c r="H359" s="26" t="n">
        <x:v>0</x:v>
      </x:c>
    </x:row>
    <x:row r="360" ht="28" customHeight="1">
      <x:c r="A360" s="9" t="inlineStr">
        <x:is>
          <x:t xml:space="preserve">КЛ-030</x:t>
        </x:is>
      </x:c>
      <x:c r="B360" s="9" t="inlineStr">
        <x:is>
          <x:t xml:space="preserve">ООО «КачествоОпт»</x:t>
        </x:is>
      </x:c>
      <x:c r="C360" s="25" t="n">
        <x:v>46020</x:v>
      </x:c>
      <x:c r="D360" s="26" t="n">
        <x:v>101000</x:v>
      </x:c>
      <x:c r="E360" s="9" t="inlineStr">
        <x:is>
          <x:t xml:space="preserve">РТ-000679</x:t>
        </x:is>
      </x:c>
      <x:c r="F360" s="9" t="inlineStr">
        <x:is>
          <x:t xml:space="preserve">Промышленная химия</x:t>
        </x:is>
      </x:c>
      <x:c r="G360" s="9" t="inlineStr">
        <x:is>
          <x:t xml:space="preserve">Петров Илья</x:t>
        </x:is>
      </x:c>
      <x:c r="H360" s="26" t="n">
        <x:v>0</x:v>
      </x:c>
    </x:row>
    <x:row r="361" ht="28" customHeight="1">
      <x:c r="A361" s="9" t="inlineStr">
        <x:is>
          <x:t xml:space="preserve">КЛ-005</x:t>
        </x:is>
      </x:c>
      <x:c r="B361" s="9" t="inlineStr">
        <x:is>
          <x:t xml:space="preserve">ООО «УралКрепёж»</x:t>
        </x:is>
      </x:c>
      <x:c r="C361" s="25" t="n">
        <x:v>45487</x:v>
      </x:c>
      <x:c r="D361" s="26" t="n">
        <x:v>90000</x:v>
      </x:c>
      <x:c r="E361" s="9" t="inlineStr">
        <x:is>
          <x:t xml:space="preserve">РТ-000150</x:t>
        </x:is>
      </x:c>
      <x:c r="F361" s="9" t="inlineStr">
        <x:is>
          <x:t xml:space="preserve">Промышленная химия</x:t>
        </x:is>
      </x:c>
      <x:c r="G361" s="9" t="inlineStr">
        <x:is>
          <x:t xml:space="preserve">Иванова Анна</x:t>
        </x:is>
      </x:c>
      <x:c r="H361" s="26" t="n">
        <x:v>0</x:v>
      </x:c>
    </x:row>
    <x:row r="362" ht="28" customHeight="1">
      <x:c r="A362" s="9" t="inlineStr">
        <x:is>
          <x:t xml:space="preserve">КЛ-026</x:t>
        </x:is>
      </x:c>
      <x:c r="B362" s="9" t="inlineStr">
        <x:is>
          <x:t xml:space="preserve">ООО «ОбъектКомплект»</x:t>
        </x:is>
      </x:c>
      <x:c r="C362" s="25" t="n">
        <x:v>45941</x:v>
      </x:c>
      <x:c r="D362" s="26" t="n">
        <x:v>343000</x:v>
      </x:c>
      <x:c r="E362" s="9" t="inlineStr">
        <x:is>
          <x:t xml:space="preserve">РТ-000560</x:t>
        </x:is>
      </x:c>
      <x:c r="F362" s="9" t="inlineStr">
        <x:is>
          <x:t xml:space="preserve">Подшипники</x:t>
        </x:is>
      </x:c>
      <x:c r="G362" s="9" t="inlineStr">
        <x:is>
          <x:t xml:space="preserve">Петров Илья</x:t>
        </x:is>
      </x:c>
      <x:c r="H362" s="26" t="n">
        <x:v>0</x:v>
      </x:c>
    </x:row>
    <x:row r="363" ht="28" customHeight="1">
      <x:c r="A363" s="9" t="inlineStr">
        <x:is>
          <x:t xml:space="preserve">КЛ-001</x:t>
        </x:is>
      </x:c>
      <x:c r="B363" s="9" t="inlineStr">
        <x:is>
          <x:t xml:space="preserve">ООО «АлтайКомплект»</x:t>
        </x:is>
      </x:c>
      <x:c r="C363" s="25" t="n">
        <x:v>45787</x:v>
      </x:c>
      <x:c r="D363" s="26" t="n">
        <x:v>42000</x:v>
      </x:c>
      <x:c r="E363" s="9" t="inlineStr">
        <x:is>
          <x:t xml:space="preserve">РТ-000031</x:t>
        </x:is>
      </x:c>
      <x:c r="F363" s="9" t="inlineStr">
        <x:is>
          <x:t xml:space="preserve">Подшипники</x:t>
        </x:is>
      </x:c>
      <x:c r="G363" s="9" t="inlineStr">
        <x:is>
          <x:t xml:space="preserve">Иванова Анна</x:t>
        </x:is>
      </x:c>
      <x:c r="H363" s="26" t="n">
        <x:v>0</x:v>
      </x:c>
    </x:row>
    <x:row r="364" ht="28" customHeight="1">
      <x:c r="A364" s="9" t="inlineStr">
        <x:is>
          <x:t xml:space="preserve">КЛ-038</x:t>
        </x:is>
      </x:c>
      <x:c r="B364" s="9" t="inlineStr">
        <x:is>
          <x:t xml:space="preserve">ООО «ФлагманСнаб»</x:t>
        </x:is>
      </x:c>
      <x:c r="C364" s="25" t="n">
        <x:v>45918</x:v>
      </x:c>
      <x:c r="D364" s="26" t="n">
        <x:v>1800000</x:v>
      </x:c>
      <x:c r="E364" s="9" t="inlineStr">
        <x:is>
          <x:t xml:space="preserve">РТ-000970</x:t>
        </x:is>
      </x:c>
      <x:c r="F364" s="9" t="inlineStr">
        <x:is>
          <x:t xml:space="preserve">Кабель</x:t>
        </x:is>
      </x:c>
      <x:c r="G364" s="9" t="inlineStr">
        <x:is>
          <x:t xml:space="preserve">Петров Илья</x:t>
        </x:is>
      </x:c>
      <x:c r="H364" s="26" t="n">
        <x:v>0</x:v>
      </x:c>
    </x:row>
    <x:row r="365" ht="28" customHeight="1">
      <x:c r="A365" s="9" t="inlineStr">
        <x:is>
          <x:t xml:space="preserve">КЛ-014</x:t>
        </x:is>
      </x:c>
      <x:c r="B365" s="9" t="inlineStr">
        <x:is>
          <x:t xml:space="preserve">ООО «РегионТех»</x:t>
        </x:is>
      </x:c>
      <x:c r="C365" s="25" t="n">
        <x:v>45360</x:v>
      </x:c>
      <x:c r="D365" s="26" t="n">
        <x:v>198000</x:v>
      </x:c>
      <x:c r="E365" s="9" t="inlineStr">
        <x:is>
          <x:t xml:space="preserve">РТ-000441</x:t>
        </x:is>
      </x:c>
      <x:c r="F365" s="9" t="inlineStr">
        <x:is>
          <x:t xml:space="preserve">Инструмент</x:t>
        </x:is>
      </x:c>
      <x:c r="G365" s="9" t="inlineStr">
        <x:is>
          <x:t xml:space="preserve">Петров Илья</x:t>
        </x:is>
      </x:c>
      <x:c r="H365" s="26" t="n">
        <x:v>0</x:v>
      </x:c>
    </x:row>
    <x:row r="366" ht="28" customHeight="1">
      <x:c r="A366" s="9" t="inlineStr">
        <x:is>
          <x:t xml:space="preserve">КЛ-033</x:t>
        </x:is>
      </x:c>
      <x:c r="B366" s="9" t="inlineStr">
        <x:is>
          <x:t xml:space="preserve">ООО «МультиПоставка»</x:t>
        </x:is>
      </x:c>
      <x:c r="C366" s="25" t="n">
        <x:v>46080</x:v>
      </x:c>
      <x:c r="D366" s="26" t="n">
        <x:v>426000</x:v>
      </x:c>
      <x:c r="E366" s="9" t="inlineStr">
        <x:is>
          <x:t xml:space="preserve">РТ-000851</x:t>
        </x:is>
      </x:c>
      <x:c r="F366" s="9" t="inlineStr">
        <x:is>
          <x:t xml:space="preserve">Кабель</x:t>
        </x:is>
      </x:c>
      <x:c r="G366" s="9" t="inlineStr">
        <x:is>
          <x:t xml:space="preserve">Иванова Анна</x:t>
        </x:is>
      </x:c>
      <x:c r="H366" s="26" t="n">
        <x:v>0</x:v>
      </x:c>
    </x:row>
    <x:row r="367" ht="28" customHeight="1">
      <x:c r="A367" s="9" t="inlineStr">
        <x:is>
          <x:t xml:space="preserve">КЛ-010</x:t>
        </x:is>
      </x:c>
      <x:c r="B367" s="9" t="inlineStr">
        <x:is>
          <x:t xml:space="preserve">ООО «ОрионПром»</x:t>
        </x:is>
      </x:c>
      <x:c r="C367" s="25" t="n">
        <x:v>45750</x:v>
      </x:c>
      <x:c r="D367" s="26" t="n">
        <x:v>151000</x:v>
      </x:c>
      <x:c r="E367" s="9" t="inlineStr">
        <x:is>
          <x:t xml:space="preserve">РТ-000322</x:t>
        </x:is>
      </x:c>
      <x:c r="F367" s="9" t="inlineStr">
        <x:is>
          <x:t xml:space="preserve">Промышленная химия</x:t>
        </x:is>
      </x:c>
      <x:c r="G367" s="9" t="inlineStr">
        <x:is>
          <x:t xml:space="preserve">Петров Илья</x:t>
        </x:is>
      </x:c>
      <x:c r="H367" s="26" t="n">
        <x:v>0</x:v>
      </x:c>
    </x:row>
    <x:row r="368" ht="28" customHeight="1">
      <x:c r="A368" s="9" t="inlineStr">
        <x:is>
          <x:t xml:space="preserve">КЛ-031</x:t>
        </x:is>
      </x:c>
      <x:c r="B368" s="9" t="inlineStr">
        <x:is>
          <x:t xml:space="preserve">ООО «РеверсСнаб»</x:t>
        </x:is>
      </x:c>
      <x:c r="C368" s="25" t="n">
        <x:v>46102</x:v>
      </x:c>
      <x:c r="D368" s="26" t="n">
        <x:v>0</x:v>
      </x:c>
      <x:c r="E368" s="9" t="inlineStr">
        <x:is>
          <x:t xml:space="preserve">ВЗ-000732</x:t>
        </x:is>
      </x:c>
      <x:c r="F368" s="9" t="inlineStr">
        <x:is>
          <x:t xml:space="preserve">Подшипники</x:t>
        </x:is>
      </x:c>
      <x:c r="G368" s="9" t="inlineStr">
        <x:is>
          <x:t xml:space="preserve">Соколова Мария</x:t>
        </x:is>
      </x:c>
      <x:c r="H368" s="26" t="n">
        <x:v>25000</x:v>
      </x:c>
    </x:row>
    <x:row r="369" ht="28" customHeight="1">
      <x:c r="A369" s="9" t="inlineStr">
        <x:is>
          <x:t xml:space="preserve">КЛ-006</x:t>
        </x:is>
      </x:c>
      <x:c r="B369" s="9" t="inlineStr">
        <x:is>
          <x:t xml:space="preserve">ООО «СибирьКабель»</x:t>
        </x:is>
      </x:c>
      <x:c r="C369" s="25" t="n">
        <x:v>45573</x:v>
      </x:c>
      <x:c r="D369" s="26" t="n">
        <x:v>103000</x:v>
      </x:c>
      <x:c r="E369" s="9" t="inlineStr">
        <x:is>
          <x:t xml:space="preserve">РТ-000203</x:t>
        </x:is>
      </x:c>
      <x:c r="F369" s="9" t="inlineStr">
        <x:is>
          <x:t xml:space="preserve">Подшипники</x:t>
        </x:is>
      </x:c>
      <x:c r="G369" s="9" t="inlineStr">
        <x:is>
          <x:t xml:space="preserve">Петров Илья</x:t>
        </x:is>
      </x:c>
      <x:c r="H369" s="26" t="n">
        <x:v>0</x:v>
      </x:c>
    </x:row>
    <x:row r="370" ht="28" customHeight="1">
      <x:c r="A370" s="9" t="inlineStr">
        <x:is>
          <x:t xml:space="preserve">КЛ-029</x:t>
        </x:is>
      </x:c>
      <x:c r="B370" s="9" t="inlineStr">
        <x:is>
          <x:t xml:space="preserve">ООО «ВозвратКомплект»</x:t>
        </x:is>
      </x:c>
      <x:c r="C370" s="25" t="n">
        <x:v>45585</x:v>
      </x:c>
      <x:c r="D370" s="26" t="n">
        <x:v>101000</x:v>
      </x:c>
      <x:c r="E370" s="9" t="inlineStr">
        <x:is>
          <x:t xml:space="preserve">РТ-000613</x:t>
        </x:is>
      </x:c>
      <x:c r="F370" s="9" t="inlineStr">
        <x:is>
          <x:t xml:space="preserve">Инструмент</x:t>
        </x:is>
      </x:c>
      <x:c r="G370" s="9" t="inlineStr">
        <x:is>
          <x:t xml:space="preserve">Иванова Анна</x:t>
        </x:is>
      </x:c>
      <x:c r="H370" s="26" t="n">
        <x:v>0</x:v>
      </x:c>
    </x:row>
    <x:row r="371" ht="28" customHeight="1">
      <x:c r="A371" s="9" t="inlineStr">
        <x:is>
          <x:t xml:space="preserve">КЛ-002</x:t>
        </x:is>
      </x:c>
      <x:c r="B371" s="9" t="inlineStr">
        <x:is>
          <x:t xml:space="preserve">ООО «СеверПодшипник»</x:t>
        </x:is>
      </x:c>
      <x:c r="C371" s="25" t="n">
        <x:v>46023</x:v>
      </x:c>
      <x:c r="D371" s="26" t="n">
        <x:v>55000</x:v>
      </x:c>
      <x:c r="E371" s="9" t="inlineStr">
        <x:is>
          <x:t xml:space="preserve">РТ-000084</x:t>
        </x:is>
      </x:c>
      <x:c r="F371" s="9" t="inlineStr">
        <x:is>
          <x:t xml:space="preserve">Крепёж</x:t>
        </x:is>
      </x:c>
      <x:c r="G371" s="9" t="inlineStr">
        <x:is>
          <x:t xml:space="preserve">Петров Илья</x:t>
        </x:is>
      </x:c>
      <x:c r="H371" s="26" t="n">
        <x:v>0</x:v>
      </x:c>
    </x:row>
    <x:row r="372" ht="28" customHeight="1">
      <x:c r="A372" s="9" t="inlineStr">
        <x:is>
          <x:t xml:space="preserve">КЛ-040</x:t>
        </x:is>
      </x:c>
      <x:c r="B372" s="9" t="inlineStr">
        <x:is>
          <x:t xml:space="preserve">ООО «МалыйРесурс»</x:t>
        </x:is>
      </x:c>
      <x:c r="C372" s="25" t="n">
        <x:v>45335</x:v>
      </x:c>
      <x:c r="D372" s="26" t="n">
        <x:v>4000</x:v>
      </x:c>
      <x:c r="E372" s="9" t="inlineStr">
        <x:is>
          <x:t xml:space="preserve">РТ-001023</x:t>
        </x:is>
      </x:c>
      <x:c r="F372" s="9" t="inlineStr">
        <x:is>
          <x:t xml:space="preserve">Промышленная химия</x:t>
        </x:is>
      </x:c>
      <x:c r="G372" s="9" t="inlineStr">
        <x:is>
          <x:t xml:space="preserve">Кузнецов Павел</x:t>
        </x:is>
      </x:c>
      <x:c r="H372" s="26" t="n">
        <x:v>0</x:v>
      </x:c>
    </x:row>
    <x:row r="373" ht="28" customHeight="1">
      <x:c r="A373" s="9" t="inlineStr">
        <x:is>
          <x:t xml:space="preserve">КЛ-018</x:t>
        </x:is>
      </x:c>
      <x:c r="B373" s="9" t="inlineStr">
        <x:is>
          <x:t xml:space="preserve">ООО «БалансОпт»</x:t>
        </x:is>
      </x:c>
      <x:c r="C373" s="25" t="n">
        <x:v>46124</x:v>
      </x:c>
      <x:c r="D373" s="26" t="n">
        <x:v>1200</x:v>
      </x:c>
      <x:c r="E373" s="9" t="inlineStr">
        <x:is>
          <x:t xml:space="preserve">РТ-000494</x:t>
        </x:is>
      </x:c>
      <x:c r="F373" s="9" t="inlineStr">
        <x:is>
          <x:t xml:space="preserve">Кабель</x:t>
        </x:is>
      </x:c>
      <x:c r="G373" s="9" t="inlineStr">
        <x:is>
          <x:t xml:space="preserve">Петров Илья</x:t>
        </x:is>
      </x:c>
      <x:c r="H373" s="26" t="n">
        <x:v>0</x:v>
      </x:c>
    </x:row>
    <x:row r="374" ht="28" customHeight="1">
      <x:c r="A374" s="9" t="inlineStr">
        <x:is>
          <x:t xml:space="preserve">КЛ-036</x:t>
        </x:is>
      </x:c>
      <x:c r="B374" s="9" t="inlineStr">
        <x:is>
          <x:t xml:space="preserve">ООО «РазовыйПоток»</x:t>
        </x:is>
      </x:c>
      <x:c r="C374" s="25" t="n">
        <x:v>45792</x:v>
      </x:c>
      <x:c r="D374" s="26" t="n">
        <x:v>463000</x:v>
      </x:c>
      <x:c r="E374" s="9" t="inlineStr">
        <x:is>
          <x:t xml:space="preserve">РТ-000904</x:t>
        </x:is>
      </x:c>
      <x:c r="F374" s="9" t="inlineStr">
        <x:is>
          <x:t xml:space="preserve">Подшипники</x:t>
        </x:is>
      </x:c>
      <x:c r="G374" s="9" t="inlineStr">
        <x:is>
          <x:t xml:space="preserve">Кузнецов Павел</x:t>
        </x:is>
      </x:c>
      <x:c r="H374" s="26" t="n">
        <x:v>0</x:v>
      </x:c>
    </x:row>
    <x:row r="375" ht="28" customHeight="1">
      <x:c r="A375" s="9" t="inlineStr">
        <x:is>
          <x:t xml:space="preserve">КЛ-012</x:t>
        </x:is>
      </x:c>
      <x:c r="B375" s="9" t="inlineStr">
        <x:is>
          <x:t xml:space="preserve">ООО «ОптМеханика»</x:t>
        </x:is>
      </x:c>
      <x:c r="C375" s="25" t="n">
        <x:v>45330</x:v>
      </x:c>
      <x:c r="D375" s="26" t="n">
        <x:v>173000</x:v>
      </x:c>
      <x:c r="E375" s="9" t="inlineStr">
        <x:is>
          <x:t xml:space="preserve">РТ-000375</x:t>
        </x:is>
      </x:c>
      <x:c r="F375" s="9" t="inlineStr">
        <x:is>
          <x:t xml:space="preserve">Крепёж</x:t>
        </x:is>
      </x:c>
      <x:c r="G375" s="9" t="inlineStr">
        <x:is>
          <x:t xml:space="preserve">Кузнецов Павел</x:t>
        </x:is>
      </x:c>
      <x:c r="H375" s="26" t="n">
        <x:v>0</x:v>
      </x:c>
    </x:row>
    <x:row r="376" ht="28" customHeight="1">
      <x:c r="A376" s="9" t="inlineStr">
        <x:is>
          <x:t xml:space="preserve">КЛ-032</x:t>
        </x:is>
      </x:c>
      <x:c r="B376" s="9" t="inlineStr">
        <x:is>
          <x:t xml:space="preserve">ООО «ДеньКомплект»</x:t>
        </x:is>
      </x:c>
      <x:c r="C376" s="25" t="n">
        <x:v>45990</x:v>
      </x:c>
      <x:c r="D376" s="26" t="n">
        <x:v>62100</x:v>
      </x:c>
      <x:c r="E376" s="9" t="inlineStr">
        <x:is>
          <x:t xml:space="preserve">РТ-000785</x:t>
        </x:is>
      </x:c>
      <x:c r="F376" s="9" t="inlineStr">
        <x:is>
          <x:t xml:space="preserve">Крепёж</x:t>
        </x:is>
      </x:c>
      <x:c r="G376" s="9" t="inlineStr">
        <x:is>
          <x:t xml:space="preserve">Кузнецов Павел</x:t>
        </x:is>
      </x:c>
      <x:c r="H376" s="26" t="n">
        <x:v>0</x:v>
      </x:c>
    </x:row>
    <x:row r="377" ht="28" customHeight="1">
      <x:c r="A377" s="9" t="inlineStr">
        <x:is>
          <x:t xml:space="preserve">КЛ-008</x:t>
        </x:is>
      </x:c>
      <x:c r="B377" s="9" t="inlineStr">
        <x:is>
          <x:t xml:space="preserve">ООО «РесурсПоставка»</x:t>
        </x:is>
      </x:c>
      <x:c r="C377" s="25" t="n">
        <x:v>45525</x:v>
      </x:c>
      <x:c r="D377" s="26" t="n">
        <x:v>125000</x:v>
      </x:c>
      <x:c r="E377" s="9" t="inlineStr">
        <x:is>
          <x:t xml:space="preserve">РТ-000256</x:t>
        </x:is>
      </x:c>
      <x:c r="F377" s="9" t="inlineStr">
        <x:is>
          <x:t xml:space="preserve">Кабель</x:t>
        </x:is>
      </x:c>
      <x:c r="G377" s="9" t="inlineStr">
        <x:is>
          <x:t xml:space="preserve">Кузнецов Павел</x:t>
        </x:is>
      </x:c>
      <x:c r="H377" s="26" t="n">
        <x:v>0</x:v>
      </x:c>
    </x:row>
    <x:row r="378" ht="28" customHeight="1">
      <x:c r="A378" s="9" t="inlineStr">
        <x:is>
          <x:t xml:space="preserve">КЛ-030</x:t>
        </x:is>
      </x:c>
      <x:c r="B378" s="9" t="inlineStr">
        <x:is>
          <x:t xml:space="preserve">ООО «КачествоОпт»</x:t>
        </x:is>
      </x:c>
      <x:c r="C378" s="25" t="n">
        <x:v>45727</x:v>
      </x:c>
      <x:c r="D378" s="26" t="n">
        <x:v>0</x:v>
      </x:c>
      <x:c r="E378" s="9" t="inlineStr">
        <x:is>
          <x:t xml:space="preserve">ВЗ-000666</x:t>
        </x:is>
      </x:c>
      <x:c r="F378" s="9" t="inlineStr">
        <x:is>
          <x:t xml:space="preserve">Промышленная химия</x:t>
        </x:is>
      </x:c>
      <x:c r="G378" s="9" t="inlineStr">
        <x:is>
          <x:t xml:space="preserve">Петров Илья</x:t>
        </x:is>
      </x:c>
      <x:c r="H378" s="26" t="n">
        <x:v>100000</x:v>
      </x:c>
    </x:row>
    <x:row r="379" ht="28" customHeight="1">
      <x:c r="A379" s="9" t="inlineStr">
        <x:is>
          <x:t xml:space="preserve">КЛ-005</x:t>
        </x:is>
      </x:c>
      <x:c r="B379" s="9" t="inlineStr">
        <x:is>
          <x:t xml:space="preserve">ООО «УралКрепёж»</x:t>
        </x:is>
      </x:c>
      <x:c r="C379" s="25" t="n">
        <x:v>45227</x:v>
      </x:c>
      <x:c r="D379" s="26" t="n">
        <x:v>89000</x:v>
      </x:c>
      <x:c r="E379" s="9" t="inlineStr">
        <x:is>
          <x:t xml:space="preserve">РТ-000137</x:t>
        </x:is>
      </x:c>
      <x:c r="F379" s="9" t="inlineStr">
        <x:is>
          <x:t xml:space="preserve">Промышленная химия</x:t>
        </x:is>
      </x:c>
      <x:c r="G379" s="9" t="inlineStr">
        <x:is>
          <x:t xml:space="preserve">Иванова Анна</x:t>
        </x:is>
      </x:c>
      <x:c r="H379" s="26" t="n">
        <x:v>0</x:v>
      </x:c>
    </x:row>
    <x:row r="380" ht="28" customHeight="1">
      <x:c r="A380" s="9" t="inlineStr">
        <x:is>
          <x:t xml:space="preserve">КЛ-024</x:t>
        </x:is>
      </x:c>
      <x:c r="B380" s="9" t="inlineStr">
        <x:is>
          <x:t xml:space="preserve">ООО «МонтажПроект»</x:t>
        </x:is>
      </x:c>
      <x:c r="C380" s="25" t="n">
        <x:v>45963</x:v>
      </x:c>
      <x:c r="D380" s="26" t="n">
        <x:v>319000</x:v>
      </x:c>
      <x:c r="E380" s="9" t="inlineStr">
        <x:is>
          <x:t xml:space="preserve">РТ-000547</x:t>
        </x:is>
      </x:c>
      <x:c r="F380" s="9" t="inlineStr">
        <x:is>
          <x:t xml:space="preserve">Инструмент</x:t>
        </x:is>
      </x:c>
      <x:c r="G380" s="9" t="inlineStr">
        <x:is>
          <x:t xml:space="preserve">Кузнецов Павел</x:t>
        </x:is>
      </x:c>
      <x:c r="H380" s="26" t="n">
        <x:v>0</x:v>
      </x:c>
    </x:row>
    <x:row r="381" ht="28" customHeight="1">
      <x:c r="A381" s="9" t="inlineStr">
        <x:is>
          <x:t xml:space="preserve">КЛ-001</x:t>
        </x:is>
      </x:c>
      <x:c r="B381" s="9" t="inlineStr">
        <x:is>
          <x:t xml:space="preserve">ООО «АлтайКомплект»</x:t>
        </x:is>
      </x:c>
      <x:c r="C381" s="25" t="n">
        <x:v>45527</x:v>
      </x:c>
      <x:c r="D381" s="26" t="n">
        <x:v>41000</x:v>
      </x:c>
      <x:c r="E381" s="9" t="inlineStr">
        <x:is>
          <x:t xml:space="preserve">РТ-000018</x:t>
        </x:is>
      </x:c>
      <x:c r="F381" s="9" t="inlineStr">
        <x:is>
          <x:t xml:space="preserve">Подшипники</x:t>
        </x:is>
      </x:c>
      <x:c r="G381" s="9" t="inlineStr">
        <x:is>
          <x:t xml:space="preserve">Иванова Анна</x:t>
        </x:is>
      </x:c>
      <x:c r="H381" s="26" t="n">
        <x:v>0</x:v>
      </x:c>
    </x:row>
    <x:row r="382" ht="28" customHeight="1">
      <x:c r="A382" s="9" t="inlineStr">
        <x:is>
          <x:t xml:space="preserve">КЛ-038</x:t>
        </x:is>
      </x:c>
      <x:c r="B382" s="9" t="inlineStr">
        <x:is>
          <x:t xml:space="preserve">ООО «ФлагманСнаб»</x:t>
        </x:is>
      </x:c>
      <x:c r="C382" s="25" t="n">
        <x:v>45528</x:v>
      </x:c>
      <x:c r="D382" s="26" t="n">
        <x:v>1799000</x:v>
      </x:c>
      <x:c r="E382" s="9" t="inlineStr">
        <x:is>
          <x:t xml:space="preserve">РТ-000957</x:t>
        </x:is>
      </x:c>
      <x:c r="F382" s="9" t="inlineStr">
        <x:is>
          <x:t xml:space="preserve">Кабель</x:t>
        </x:is>
      </x:c>
      <x:c r="G382" s="9" t="inlineStr">
        <x:is>
          <x:t xml:space="preserve">Петров Илья</x:t>
        </x:is>
      </x:c>
      <x:c r="H382" s="26" t="n">
        <x:v>0</x:v>
      </x:c>
    </x:row>
    <x:row r="383" ht="28" customHeight="1">
      <x:c r="A383" s="9" t="inlineStr">
        <x:is>
          <x:t xml:space="preserve">КЛ-013</x:t>
        </x:is>
      </x:c>
      <x:c r="B383" s="9" t="inlineStr">
        <x:is>
          <x:t xml:space="preserve">ООО «БазисИнструмент»</x:t>
        </x:is>
      </x:c>
      <x:c r="C383" s="25" t="n">
        <x:v>45945</x:v>
      </x:c>
      <x:c r="D383" s="26" t="n">
        <x:v>187000</x:v>
      </x:c>
      <x:c r="E383" s="9" t="inlineStr">
        <x:is>
          <x:t xml:space="preserve">РТ-000428</x:t>
        </x:is>
      </x:c>
      <x:c r="F383" s="9" t="inlineStr">
        <x:is>
          <x:t xml:space="preserve">Кабель</x:t>
        </x:is>
      </x:c>
      <x:c r="G383" s="9" t="inlineStr">
        <x:is>
          <x:t xml:space="preserve">Иванова Анна</x:t>
        </x:is>
      </x:c>
      <x:c r="H383" s="26" t="n">
        <x:v>0</x:v>
      </x:c>
    </x:row>
    <x:row r="384" ht="28" customHeight="1">
      <x:c r="A384" s="9" t="inlineStr">
        <x:is>
          <x:t xml:space="preserve">КЛ-033</x:t>
        </x:is>
      </x:c>
      <x:c r="B384" s="9" t="inlineStr">
        <x:is>
          <x:t xml:space="preserve">ООО «МультиПоставка»</x:t>
        </x:is>
      </x:c>
      <x:c r="C384" s="25" t="n">
        <x:v>45810</x:v>
      </x:c>
      <x:c r="D384" s="26" t="n">
        <x:v>63900</x:v>
      </x:c>
      <x:c r="E384" s="9" t="inlineStr">
        <x:is>
          <x:t xml:space="preserve">РТ-000838</x:t>
        </x:is>
      </x:c>
      <x:c r="F384" s="9" t="inlineStr">
        <x:is>
          <x:t xml:space="preserve">Кабель</x:t>
        </x:is>
      </x:c>
      <x:c r="G384" s="9" t="inlineStr">
        <x:is>
          <x:t xml:space="preserve">Иванова Анна</x:t>
        </x:is>
      </x:c>
      <x:c r="H384" s="26" t="n">
        <x:v>0</x:v>
      </x:c>
    </x:row>
    <x:row r="385" ht="28" customHeight="1">
      <x:c r="A385" s="9" t="inlineStr">
        <x:is>
          <x:t xml:space="preserve">КЛ-010</x:t>
        </x:is>
      </x:c>
      <x:c r="B385" s="9" t="inlineStr">
        <x:is>
          <x:t xml:space="preserve">ООО «ОрионПром»</x:t>
        </x:is>
      </x:c>
      <x:c r="C385" s="25" t="n">
        <x:v>45360</x:v>
      </x:c>
      <x:c r="D385" s="26" t="n">
        <x:v>150000</x:v>
      </x:c>
      <x:c r="E385" s="9" t="inlineStr">
        <x:is>
          <x:t xml:space="preserve">РТ-000309</x:t>
        </x:is>
      </x:c>
      <x:c r="F385" s="9" t="inlineStr">
        <x:is>
          <x:t xml:space="preserve">Промышленная химия</x:t>
        </x:is>
      </x:c>
      <x:c r="G385" s="9" t="inlineStr">
        <x:is>
          <x:t xml:space="preserve">Петров Илья</x:t>
        </x:is>
      </x:c>
      <x:c r="H385" s="26" t="n">
        <x:v>0</x:v>
      </x:c>
    </x:row>
    <x:row r="386" ht="28" customHeight="1">
      <x:c r="A386" s="9" t="inlineStr">
        <x:is>
          <x:t xml:space="preserve">КЛ-031</x:t>
        </x:is>
      </x:c>
      <x:c r="B386" s="9" t="inlineStr">
        <x:is>
          <x:t xml:space="preserve">ООО «РеверсСнаб»</x:t>
        </x:is>
      </x:c>
      <x:c r="C386" s="25" t="n">
        <x:v>45825</x:v>
      </x:c>
      <x:c r="D386" s="26" t="n">
        <x:v>100000</x:v>
      </x:c>
      <x:c r="E386" s="9" t="inlineStr">
        <x:is>
          <x:t xml:space="preserve">РТ-000719</x:t>
        </x:is>
      </x:c>
      <x:c r="F386" s="9" t="inlineStr">
        <x:is>
          <x:t xml:space="preserve">Подшипники</x:t>
        </x:is>
      </x:c>
      <x:c r="G386" s="9" t="inlineStr">
        <x:is>
          <x:t xml:space="preserve">Соколова Мария</x:t>
        </x:is>
      </x:c>
      <x:c r="H386" s="26" t="n">
        <x:v>0</x:v>
      </x:c>
    </x:row>
    <x:row r="387" ht="28" customHeight="1">
      <x:c r="A387" s="9" t="inlineStr">
        <x:is>
          <x:t xml:space="preserve">КЛ-006</x:t>
        </x:is>
      </x:c>
      <x:c r="B387" s="9" t="inlineStr">
        <x:is>
          <x:t xml:space="preserve">ООО «СибирьКабель»</x:t>
        </x:is>
      </x:c>
      <x:c r="C387" s="25" t="n">
        <x:v>45183</x:v>
      </x:c>
      <x:c r="D387" s="26" t="n">
        <x:v>102000</x:v>
      </x:c>
      <x:c r="E387" s="9" t="inlineStr">
        <x:is>
          <x:t xml:space="preserve">РТ-000190</x:t>
        </x:is>
      </x:c>
      <x:c r="F387" s="9" t="inlineStr">
        <x:is>
          <x:t xml:space="preserve">Подшипники</x:t>
        </x:is>
      </x:c>
      <x:c r="G387" s="9" t="inlineStr">
        <x:is>
          <x:t xml:space="preserve">Петров Илья</x:t>
        </x:is>
      </x:c>
      <x:c r="H387" s="26" t="n">
        <x:v>0</x:v>
      </x:c>
    </x:row>
    <x:row r="388" ht="28" customHeight="1">
      <x:c r="A388" s="9" t="inlineStr">
        <x:is>
          <x:t xml:space="preserve">КЛ-029</x:t>
        </x:is>
      </x:c>
      <x:c r="B388" s="9" t="inlineStr">
        <x:is>
          <x:t xml:space="preserve">ООО «ВозвратКомплект»</x:t>
        </x:is>
      </x:c>
      <x:c r="C388" s="25" t="n">
        <x:v>45292</x:v>
      </x:c>
      <x:c r="D388" s="26" t="n">
        <x:v>0</x:v>
      </x:c>
      <x:c r="E388" s="9" t="inlineStr">
        <x:is>
          <x:t xml:space="preserve">ВЗ-000600</x:t>
        </x:is>
      </x:c>
      <x:c r="F388" s="9" t="inlineStr">
        <x:is>
          <x:t xml:space="preserve">Инструмент</x:t>
        </x:is>
      </x:c>
      <x:c r="G388" s="9" t="inlineStr">
        <x:is>
          <x:t xml:space="preserve">Иванова Анна</x:t>
        </x:is>
      </x:c>
      <x:c r="H388" s="26" t="n">
        <x:v>40000</x:v>
      </x:c>
    </x:row>
    <x:row r="389" ht="28" customHeight="1">
      <x:c r="A389" s="9" t="inlineStr">
        <x:is>
          <x:t xml:space="preserve">КЛ-002</x:t>
        </x:is>
      </x:c>
      <x:c r="B389" s="9" t="inlineStr">
        <x:is>
          <x:t xml:space="preserve">ООО «СеверПодшипник»</x:t>
        </x:is>
      </x:c>
      <x:c r="C389" s="25" t="n">
        <x:v>45633</x:v>
      </x:c>
      <x:c r="D389" s="26" t="n">
        <x:v>54000</x:v>
      </x:c>
      <x:c r="E389" s="9" t="inlineStr">
        <x:is>
          <x:t xml:space="preserve">РТ-000071</x:t>
        </x:is>
      </x:c>
      <x:c r="F389" s="9" t="inlineStr">
        <x:is>
          <x:t xml:space="preserve">Крепёж</x:t>
        </x:is>
      </x:c>
      <x:c r="G389" s="9" t="inlineStr">
        <x:is>
          <x:t xml:space="preserve">Петров Илья</x:t>
        </x:is>
      </x:c>
      <x:c r="H389" s="26" t="n">
        <x:v>0</x:v>
      </x:c>
    </x:row>
    <x:row r="390" ht="28" customHeight="1">
      <x:c r="A390" s="9" t="inlineStr">
        <x:is>
          <x:t xml:space="preserve">КЛ-039</x:t>
        </x:is>
      </x:c>
      <x:c r="B390" s="9" t="inlineStr">
        <x:is>
          <x:t xml:space="preserve">ООО «МикроКрепёж»</x:t>
        </x:is>
      </x:c>
      <x:c r="C390" s="25" t="n">
        <x:v>45775</x:v>
      </x:c>
      <x:c r="D390" s="26" t="n">
        <x:v>1000</x:v>
      </x:c>
      <x:c r="E390" s="9" t="inlineStr">
        <x:is>
          <x:t xml:space="preserve">РТ-001010</x:t>
        </x:is>
      </x:c>
      <x:c r="F390" s="9" t="inlineStr">
        <x:is>
          <x:t xml:space="preserve">Инструмент</x:t>
        </x:is>
      </x:c>
      <x:c r="G390" s="9" t="inlineStr">
        <x:is>
          <x:t xml:space="preserve">Соколова Мария</x:t>
        </x:is>
      </x:c>
      <x:c r="H390" s="26" t="n">
        <x:v>0</x:v>
      </x:c>
    </x:row>
    <x:row r="391" ht="28" customHeight="1">
      <x:c r="A391" s="9" t="inlineStr">
        <x:is>
          <x:t xml:space="preserve">КЛ-017</x:t>
        </x:is>
      </x:c>
      <x:c r="B391" s="9" t="inlineStr">
        <x:is>
          <x:t xml:space="preserve">ООО «ПорогКомплект»</x:t>
        </x:is>
      </x:c>
      <x:c r="C391" s="25" t="n">
        <x:v>45225</x:v>
      </x:c>
      <x:c r="D391" s="26" t="n">
        <x:v>90000</x:v>
      </x:c>
      <x:c r="E391" s="9" t="inlineStr">
        <x:is>
          <x:t xml:space="preserve">РТ-000481</x:t>
        </x:is>
      </x:c>
      <x:c r="F391" s="9" t="inlineStr">
        <x:is>
          <x:t xml:space="preserve">Крепёж</x:t>
        </x:is>
      </x:c>
      <x:c r="G391" s="9" t="inlineStr">
        <x:is>
          <x:t xml:space="preserve">Иванова Анна</x:t>
        </x:is>
      </x:c>
      <x:c r="H391" s="26" t="n">
        <x:v>0</x:v>
      </x:c>
    </x:row>
    <x:row r="392" ht="28" customHeight="1">
      <x:c r="A392" s="9" t="inlineStr">
        <x:is>
          <x:t xml:space="preserve">КЛ-035</x:t>
        </x:is>
      </x:c>
      <x:c r="B392" s="9" t="inlineStr">
        <x:is>
          <x:t xml:space="preserve">ООО «НеритмСнаб»</x:t>
        </x:is>
      </x:c>
      <x:c r="C392" s="25" t="n">
        <x:v>45947</x:v>
      </x:c>
      <x:c r="D392" s="26" t="n">
        <x:v>449000</x:v>
      </x:c>
      <x:c r="E392" s="9" t="inlineStr">
        <x:is>
          <x:t xml:space="preserve">РТ-000891</x:t>
        </x:is>
      </x:c>
      <x:c r="F392" s="9" t="inlineStr">
        <x:is>
          <x:t xml:space="preserve">Промышленная химия</x:t>
        </x:is>
      </x:c>
      <x:c r="G392" s="9" t="inlineStr">
        <x:is>
          <x:t xml:space="preserve">Соколова Мария</x:t>
        </x:is>
      </x:c>
      <x:c r="H392" s="26" t="n">
        <x:v>0</x:v>
      </x:c>
    </x:row>
    <x:row r="393" ht="28" customHeight="1">
      <x:c r="A393" s="9" t="inlineStr">
        <x:is>
          <x:t xml:space="preserve">КЛ-011</x:t>
        </x:is>
      </x:c>
      <x:c r="B393" s="9" t="inlineStr">
        <x:is>
          <x:t xml:space="preserve">ООО «СфераКомплект»</x:t>
        </x:is>
      </x:c>
      <x:c r="C393" s="25" t="n">
        <x:v>45945</x:v>
      </x:c>
      <x:c r="D393" s="26" t="n">
        <x:v>163000</x:v>
      </x:c>
      <x:c r="E393" s="9" t="inlineStr">
        <x:is>
          <x:t xml:space="preserve">РТ-000362</x:t>
        </x:is>
      </x:c>
      <x:c r="F393" s="9" t="inlineStr">
        <x:is>
          <x:t xml:space="preserve">Подшипники</x:t>
        </x:is>
      </x:c>
      <x:c r="G393" s="9" t="inlineStr">
        <x:is>
          <x:t xml:space="preserve">Соколова Мария</x:t>
        </x:is>
      </x:c>
      <x:c r="H393" s="26" t="n">
        <x:v>0</x:v>
      </x:c>
    </x:row>
    <x:row r="394" ht="28" customHeight="1">
      <x:c r="A394" s="9" t="inlineStr">
        <x:is>
          <x:t xml:space="preserve">КЛ-032</x:t>
        </x:is>
      </x:c>
      <x:c r="B394" s="9" t="inlineStr">
        <x:is>
          <x:t xml:space="preserve">ООО «ДеньКомплект»</x:t>
        </x:is>
      </x:c>
      <x:c r="C394" s="25" t="n">
        <x:v>45780</x:v>
      </x:c>
      <x:c r="D394" s="26" t="n">
        <x:v>413000</x:v>
      </x:c>
      <x:c r="E394" s="9" t="inlineStr">
        <x:is>
          <x:t xml:space="preserve">РТ-000772</x:t>
        </x:is>
      </x:c>
      <x:c r="F394" s="9" t="inlineStr">
        <x:is>
          <x:t xml:space="preserve">Крепёж</x:t>
        </x:is>
      </x:c>
      <x:c r="G394" s="9" t="inlineStr">
        <x:is>
          <x:t xml:space="preserve">Кузнецов Павел</x:t>
        </x:is>
      </x:c>
      <x:c r="H394" s="26" t="n">
        <x:v>0</x:v>
      </x:c>
    </x:row>
    <x:row r="395" ht="28" customHeight="1">
      <x:c r="A395" s="9" t="inlineStr">
        <x:is>
          <x:t xml:space="preserve">КЛ-007</x:t>
        </x:is>
      </x:c>
      <x:c r="B395" s="9" t="inlineStr">
        <x:is>
          <x:t xml:space="preserve">ООО «ПромКонтур»</x:t>
        </x:is>
      </x:c>
      <x:c r="C395" s="25" t="n">
        <x:v>45935</x:v>
      </x:c>
      <x:c r="D395" s="26" t="n">
        <x:v>115000</x:v>
      </x:c>
      <x:c r="E395" s="9" t="inlineStr">
        <x:is>
          <x:t xml:space="preserve">РТ-000243</x:t>
        </x:is>
      </x:c>
      <x:c r="F395" s="9" t="inlineStr">
        <x:is>
          <x:t xml:space="preserve">Крепёж</x:t>
        </x:is>
      </x:c>
      <x:c r="G395" s="9" t="inlineStr">
        <x:is>
          <x:t xml:space="preserve">Соколова Мария</x:t>
        </x:is>
      </x:c>
      <x:c r="H395" s="26" t="n">
        <x:v>0</x:v>
      </x:c>
    </x:row>
    <x:row r="396" ht="28" customHeight="1">
      <x:c r="A396" s="9" t="inlineStr">
        <x:is>
          <x:t xml:space="preserve">КЛ-030</x:t>
        </x:is>
      </x:c>
      <x:c r="B396" s="9" t="inlineStr">
        <x:is>
          <x:t xml:space="preserve">ООО «КачествоОпт»</x:t>
        </x:is>
      </x:c>
      <x:c r="C396" s="25" t="n">
        <x:v>45450</x:v>
      </x:c>
      <x:c r="D396" s="26" t="n">
        <x:v>100000</x:v>
      </x:c>
      <x:c r="E396" s="9" t="inlineStr">
        <x:is>
          <x:t xml:space="preserve">РТ-000653</x:t>
        </x:is>
      </x:c>
      <x:c r="F396" s="9" t="inlineStr">
        <x:is>
          <x:t xml:space="preserve">Промышленная химия</x:t>
        </x:is>
      </x:c>
      <x:c r="G396" s="9" t="inlineStr">
        <x:is>
          <x:t xml:space="preserve">Петров Илья</x:t>
        </x:is>
      </x:c>
      <x:c r="H396" s="26" t="n">
        <x:v>0</x:v>
      </x:c>
    </x:row>
    <x:row r="397" ht="28" customHeight="1">
      <x:c r="A397" s="9" t="inlineStr">
        <x:is>
          <x:t xml:space="preserve">КЛ-004</x:t>
        </x:is>
      </x:c>
      <x:c r="B397" s="9" t="inlineStr">
        <x:is>
          <x:t xml:space="preserve">ООО «ТехноОпт»</x:t>
        </x:is>
      </x:c>
      <x:c r="C397" s="25" t="n">
        <x:v>45645</x:v>
      </x:c>
      <x:c r="D397" s="26" t="n">
        <x:v>79000</x:v>
      </x:c>
      <x:c r="E397" s="9" t="inlineStr">
        <x:is>
          <x:t xml:space="preserve">РТ-000124</x:t>
        </x:is>
      </x:c>
      <x:c r="F397" s="9" t="inlineStr">
        <x:is>
          <x:t xml:space="preserve">Инструмент</x:t>
        </x:is>
      </x:c>
      <x:c r="G397" s="9" t="inlineStr">
        <x:is>
          <x:t xml:space="preserve">Кузнецов Павел</x:t>
        </x:is>
      </x:c>
      <x:c r="H397" s="26" t="n">
        <x:v>0</x:v>
      </x:c>
    </x:row>
    <x:row r="398" ht="28" customHeight="1">
      <x:c r="A398" s="9" t="inlineStr">
        <x:is>
          <x:t xml:space="preserve">КЛ-023</x:t>
        </x:is>
      </x:c>
      <x:c r="B398" s="9" t="inlineStr">
        <x:is>
          <x:t xml:space="preserve">ООО «СадТехника»</x:t>
        </x:is>
      </x:c>
      <x:c r="C398" s="25" t="n">
        <x:v>45741</x:v>
      </x:c>
      <x:c r="D398" s="26" t="n">
        <x:v>306000</x:v>
      </x:c>
      <x:c r="E398" s="9" t="inlineStr">
        <x:is>
          <x:t xml:space="preserve">РТ-000534</x:t>
        </x:is>
      </x:c>
      <x:c r="F398" s="9" t="inlineStr">
        <x:is>
          <x:t xml:space="preserve">Кабель</x:t>
        </x:is>
      </x:c>
      <x:c r="G398" s="9" t="inlineStr">
        <x:is>
          <x:t xml:space="preserve">Соколова Мария</x:t>
        </x:is>
      </x:c>
      <x:c r="H398" s="26" t="n">
        <x:v>0</x:v>
      </x:c>
    </x:row>
    <x:row r="399" ht="28" customHeight="1">
      <x:c r="A399" s="9" t="inlineStr">
        <x:is>
          <x:t xml:space="preserve">КЛ-001</x:t>
        </x:is>
      </x:c>
      <x:c r="B399" s="9" t="inlineStr">
        <x:is>
          <x:t xml:space="preserve">ООО «АлтайКомплект»</x:t>
        </x:is>
      </x:c>
      <x:c r="C399" s="25" t="n">
        <x:v>45267</x:v>
      </x:c>
      <x:c r="D399" s="26" t="n">
        <x:v>43000</x:v>
      </x:c>
      <x:c r="E399" s="9" t="inlineStr">
        <x:is>
          <x:t xml:space="preserve">РТ-000005</x:t>
        </x:is>
      </x:c>
      <x:c r="F399" s="9" t="inlineStr">
        <x:is>
          <x:t xml:space="preserve">Подшипники</x:t>
        </x:is>
      </x:c>
      <x:c r="G399" s="9" t="inlineStr">
        <x:is>
          <x:t xml:space="preserve">Иванова Анна</x:t>
        </x:is>
      </x:c>
      <x:c r="H399" s="26" t="n">
        <x:v>0</x:v>
      </x:c>
    </x:row>
    <x:row r="400" ht="28" customHeight="1">
      <x:c r="A400" s="9" t="inlineStr">
        <x:is>
          <x:t xml:space="preserve">КЛ-037</x:t>
        </x:is>
      </x:c>
      <x:c r="B400" s="9" t="inlineStr">
        <x:is>
          <x:t xml:space="preserve">ООО «АтлантПром»</x:t>
        </x:is>
      </x:c>
      <x:c r="C400" s="25" t="n">
        <x:v>46191</x:v>
      </x:c>
      <x:c r="D400" s="26" t="n">
        <x:v>2200000</x:v>
      </x:c>
      <x:c r="E400" s="9" t="inlineStr">
        <x:is>
          <x:t xml:space="preserve">РТ-000944</x:t>
        </x:is>
      </x:c>
      <x:c r="F400" s="9" t="inlineStr">
        <x:is>
          <x:t xml:space="preserve">Крепёж</x:t>
        </x:is>
      </x:c>
      <x:c r="G400" s="9" t="inlineStr">
        <x:is>
          <x:t xml:space="preserve">Иванова Анна</x:t>
        </x:is>
      </x:c>
      <x:c r="H400" s="26" t="n">
        <x:v>0</x:v>
      </x:c>
    </x:row>
    <x:row r="401" ht="28" customHeight="1">
      <x:c r="A401" s="9" t="inlineStr">
        <x:is>
          <x:t xml:space="preserve">КЛ-013</x:t>
        </x:is>
      </x:c>
      <x:c r="B401" s="9" t="inlineStr">
        <x:is>
          <x:t xml:space="preserve">ООО «БазисИнструмент»</x:t>
        </x:is>
      </x:c>
      <x:c r="C401" s="25" t="n">
        <x:v>45555</x:v>
      </x:c>
      <x:c r="D401" s="26" t="n">
        <x:v>186000</x:v>
      </x:c>
      <x:c r="E401" s="9" t="inlineStr">
        <x:is>
          <x:t xml:space="preserve">РТ-000415</x:t>
        </x:is>
      </x:c>
      <x:c r="F401" s="9" t="inlineStr">
        <x:is>
          <x:t xml:space="preserve">Кабель</x:t>
        </x:is>
      </x:c>
      <x:c r="G401" s="9" t="inlineStr">
        <x:is>
          <x:t xml:space="preserve">Иванова Анна</x:t>
        </x:is>
      </x:c>
      <x:c r="H401" s="26" t="n">
        <x:v>0</x:v>
      </x:c>
    </x:row>
    <x:row r="402" ht="28" customHeight="1">
      <x:c r="A402" s="9" t="inlineStr">
        <x:is>
          <x:t xml:space="preserve">КЛ-033</x:t>
        </x:is>
      </x:c>
      <x:c r="B402" s="9" t="inlineStr">
        <x:is>
          <x:t xml:space="preserve">ООО «МультиПоставка»</x:t>
        </x:is>
      </x:c>
      <x:c r="C402" s="25" t="n">
        <x:v>45600</x:v>
      </x:c>
      <x:c r="D402" s="26" t="n">
        <x:v>425000</x:v>
      </x:c>
      <x:c r="E402" s="9" t="inlineStr">
        <x:is>
          <x:t xml:space="preserve">РТ-000825</x:t>
        </x:is>
      </x:c>
      <x:c r="F402" s="9" t="inlineStr">
        <x:is>
          <x:t xml:space="preserve">Кабель</x:t>
        </x:is>
      </x:c>
      <x:c r="G402" s="9" t="inlineStr">
        <x:is>
          <x:t xml:space="preserve">Иванова Анна</x:t>
        </x:is>
      </x:c>
      <x:c r="H402" s="26" t="n">
        <x:v>0</x:v>
      </x:c>
    </x:row>
    <x:row r="403" ht="28" customHeight="1">
      <x:c r="A403" s="9" t="inlineStr">
        <x:is>
          <x:t xml:space="preserve">КЛ-009</x:t>
        </x:is>
      </x:c>
      <x:c r="B403" s="9" t="inlineStr">
        <x:is>
          <x:t xml:space="preserve">ООО «МагистральСнаб»</x:t>
        </x:is>
      </x:c>
      <x:c r="C403" s="25" t="n">
        <x:v>46005</x:v>
      </x:c>
      <x:c r="D403" s="26" t="n">
        <x:v>138000</x:v>
      </x:c>
      <x:c r="E403" s="9" t="inlineStr">
        <x:is>
          <x:t xml:space="preserve">РТ-000296</x:t>
        </x:is>
      </x:c>
      <x:c r="F403" s="9" t="inlineStr">
        <x:is>
          <x:t xml:space="preserve">Инструмент</x:t>
        </x:is>
      </x:c>
      <x:c r="G403" s="9" t="inlineStr">
        <x:is>
          <x:t xml:space="preserve">Иванова Анна</x:t>
        </x:is>
      </x:c>
      <x:c r="H403" s="26" t="n">
        <x:v>0</x:v>
      </x:c>
    </x:row>
    <x:row r="404" ht="28" customHeight="1">
      <x:c r="A404" s="9" t="inlineStr">
        <x:is>
          <x:t xml:space="preserve">КЛ-031</x:t>
        </x:is>
      </x:c>
      <x:c r="B404" s="9" t="inlineStr">
        <x:is>
          <x:t xml:space="preserve">ООО «РеверсСнаб»</x:t>
        </x:is>
      </x:c>
      <x:c r="C404" s="25" t="n">
        <x:v>45525</x:v>
      </x:c>
      <x:c r="D404" s="26" t="n">
        <x:v>99000</x:v>
      </x:c>
      <x:c r="E404" s="9" t="inlineStr">
        <x:is>
          <x:t xml:space="preserve">РТ-000706</x:t>
        </x:is>
      </x:c>
      <x:c r="F404" s="9" t="inlineStr">
        <x:is>
          <x:t xml:space="preserve">Подшипники</x:t>
        </x:is>
      </x:c>
      <x:c r="G404" s="9" t="inlineStr">
        <x:is>
          <x:t xml:space="preserve">Соколова Мария</x:t>
        </x:is>
      </x:c>
      <x:c r="H404" s="26" t="n">
        <x:v>0</x:v>
      </x:c>
    </x:row>
    <x:row r="405" ht="28" customHeight="1">
      <x:c r="A405" s="9" t="inlineStr">
        <x:is>
          <x:t xml:space="preserve">КЛ-005</x:t>
        </x:is>
      </x:c>
      <x:c r="B405" s="9" t="inlineStr">
        <x:is>
          <x:t xml:space="preserve">ООО «УралКрепёж»</x:t>
        </x:is>
      </x:c>
      <x:c r="C405" s="25" t="n">
        <x:v>46027</x:v>
      </x:c>
      <x:c r="D405" s="26" t="n">
        <x:v>90000</x:v>
      </x:c>
      <x:c r="E405" s="9" t="inlineStr">
        <x:is>
          <x:t xml:space="preserve">РТ-000177</x:t>
        </x:is>
      </x:c>
      <x:c r="F405" s="9" t="inlineStr">
        <x:is>
          <x:t xml:space="preserve">Промышленная химия</x:t>
        </x:is>
      </x:c>
      <x:c r="G405" s="9" t="inlineStr">
        <x:is>
          <x:t xml:space="preserve">Иванова Анна</x:t>
        </x:is>
      </x:c>
      <x:c r="H405" s="26" t="n">
        <x:v>0</x:v>
      </x:c>
    </x:row>
    <x:row r="406" ht="28" customHeight="1">
      <x:c r="A406" s="9" t="inlineStr">
        <x:is>
          <x:t xml:space="preserve">КЛ-028</x:t>
        </x:is>
      </x:c>
      <x:c r="B406" s="9" t="inlineStr">
        <x:is>
          <x:t xml:space="preserve">ООО «РостСнаб»</x:t>
        </x:is>
      </x:c>
      <x:c r="C406" s="25" t="n">
        <x:v>45780</x:v>
      </x:c>
      <x:c r="D406" s="26" t="n">
        <x:v>366000</x:v>
      </x:c>
      <x:c r="E406" s="9" t="inlineStr">
        <x:is>
          <x:t xml:space="preserve">РТ-000587</x:t>
        </x:is>
      </x:c>
      <x:c r="F406" s="9" t="inlineStr">
        <x:is>
          <x:t xml:space="preserve">Кабель</x:t>
        </x:is>
      </x:c>
      <x:c r="G406" s="9" t="inlineStr">
        <x:is>
          <x:t xml:space="preserve">Кузнецов Павел</x:t>
        </x:is>
      </x:c>
      <x:c r="H406" s="26" t="n">
        <x:v>0</x:v>
      </x:c>
    </x:row>
    <x:row r="407" ht="28" customHeight="1">
      <x:c r="A407" s="9" t="inlineStr">
        <x:is>
          <x:t xml:space="preserve">КЛ-002</x:t>
        </x:is>
      </x:c>
      <x:c r="B407" s="9" t="inlineStr">
        <x:is>
          <x:t xml:space="preserve">ООО «СеверПодшипник»</x:t>
        </x:is>
      </x:c>
      <x:c r="C407" s="25" t="n">
        <x:v>45243</x:v>
      </x:c>
      <x:c r="D407" s="26" t="n">
        <x:v>53000</x:v>
      </x:c>
      <x:c r="E407" s="9" t="inlineStr">
        <x:is>
          <x:t xml:space="preserve">РТ-000058</x:t>
        </x:is>
      </x:c>
      <x:c r="F407" s="9" t="inlineStr">
        <x:is>
          <x:t xml:space="preserve">Крепёж</x:t>
        </x:is>
      </x:c>
      <x:c r="G407" s="9" t="inlineStr">
        <x:is>
          <x:t xml:space="preserve">Петров Илья</x:t>
        </x:is>
      </x:c>
      <x:c r="H407" s="26" t="n">
        <x:v>0</x:v>
      </x:c>
    </x:row>
    <x:row r="408" ht="28" customHeight="1">
      <x:c r="A408" s="9" t="inlineStr">
        <x:is>
          <x:t xml:space="preserve">КЛ-039</x:t>
        </x:is>
      </x:c>
      <x:c r="B408" s="9" t="inlineStr">
        <x:is>
          <x:t xml:space="preserve">ООО «МикроКрепёж»</x:t>
        </x:is>
      </x:c>
      <x:c r="C408" s="25" t="n">
        <x:v>45515</x:v>
      </x:c>
      <x:c r="D408" s="26" t="n">
        <x:v>3000</x:v>
      </x:c>
      <x:c r="E408" s="9" t="inlineStr">
        <x:is>
          <x:t xml:space="preserve">РТ-000997</x:t>
        </x:is>
      </x:c>
      <x:c r="F408" s="9" t="inlineStr">
        <x:is>
          <x:t xml:space="preserve">Инструмент</x:t>
        </x:is>
      </x:c>
      <x:c r="G408" s="9" t="inlineStr">
        <x:is>
          <x:t xml:space="preserve">Соколова Мария</x:t>
        </x:is>
      </x:c>
      <x:c r="H408" s="26" t="n">
        <x:v>0</x:v>
      </x:c>
    </x:row>
    <x:row r="409" ht="28" customHeight="1">
      <x:c r="A409" s="9" t="inlineStr">
        <x:is>
          <x:t xml:space="preserve">КЛ-015</x:t>
        </x:is>
      </x:c>
      <x:c r="B409" s="9" t="inlineStr">
        <x:is>
          <x:t xml:space="preserve">ООО «СпектрПоставка»</x:t>
        </x:is>
      </x:c>
      <x:c r="C409" s="25" t="n">
        <x:v>46035</x:v>
      </x:c>
      <x:c r="D409" s="26" t="n">
        <x:v>1201000</x:v>
      </x:c>
      <x:c r="E409" s="9" t="inlineStr">
        <x:is>
          <x:t xml:space="preserve">РТ-000468</x:t>
        </x:is>
      </x:c>
      <x:c r="F409" s="9" t="inlineStr">
        <x:is>
          <x:t xml:space="preserve">Промышленная химия</x:t>
        </x:is>
      </x:c>
      <x:c r="G409" s="9" t="inlineStr">
        <x:is>
          <x:t xml:space="preserve">Соколова Мария</x:t>
        </x:is>
      </x:c>
      <x:c r="H409" s="26" t="n">
        <x:v>0</x:v>
      </x:c>
    </x:row>
    <x:row r="410" ht="28" customHeight="1">
      <x:c r="A410" s="9" t="inlineStr">
        <x:is>
          <x:t xml:space="preserve">КЛ-035</x:t>
        </x:is>
      </x:c>
      <x:c r="B410" s="9" t="inlineStr">
        <x:is>
          <x:t xml:space="preserve">ООО «НеритмСнаб»</x:t>
        </x:is>
      </x:c>
      <x:c r="C410" s="25" t="n">
        <x:v>45197</x:v>
      </x:c>
      <x:c r="D410" s="26" t="n">
        <x:v>451000</x:v>
      </x:c>
      <x:c r="E410" s="9" t="inlineStr">
        <x:is>
          <x:t xml:space="preserve">РТ-000878</x:t>
        </x:is>
      </x:c>
      <x:c r="F410" s="9" t="inlineStr">
        <x:is>
          <x:t xml:space="preserve">Промышленная химия</x:t>
        </x:is>
      </x:c>
      <x:c r="G410" s="9" t="inlineStr">
        <x:is>
          <x:t xml:space="preserve">Соколова Мария</x:t>
        </x:is>
      </x:c>
      <x:c r="H410" s="26" t="n">
        <x:v>0</x:v>
      </x:c>
    </x:row>
    <x:row r="411" ht="28" customHeight="1">
      <x:c r="A411" s="9" t="inlineStr">
        <x:is>
          <x:t xml:space="preserve">КЛ-011</x:t>
        </x:is>
      </x:c>
      <x:c r="B411" s="9" t="inlineStr">
        <x:is>
          <x:t xml:space="preserve">ООО «СфераКомплект»</x:t>
        </x:is>
      </x:c>
      <x:c r="C411" s="25" t="n">
        <x:v>45555</x:v>
      </x:c>
      <x:c r="D411" s="26" t="n">
        <x:v>162000</x:v>
      </x:c>
      <x:c r="E411" s="9" t="inlineStr">
        <x:is>
          <x:t xml:space="preserve">РТ-000349</x:t>
        </x:is>
      </x:c>
      <x:c r="F411" s="9" t="inlineStr">
        <x:is>
          <x:t xml:space="preserve">Подшипники</x:t>
        </x:is>
      </x:c>
      <x:c r="G411" s="9" t="inlineStr">
        <x:is>
          <x:t xml:space="preserve">Соколова Мария</x:t>
        </x:is>
      </x:c>
      <x:c r="H411" s="26" t="n">
        <x:v>0</x:v>
      </x:c>
    </x:row>
    <x:row r="412" ht="28" customHeight="1">
      <x:c r="A412" s="9" t="inlineStr">
        <x:is>
          <x:t xml:space="preserve">КЛ-032</x:t>
        </x:is>
      </x:c>
      <x:c r="B412" s="9" t="inlineStr">
        <x:is>
          <x:t xml:space="preserve">ООО «ДеньКомплект»</x:t>
        </x:is>
      </x:c>
      <x:c r="C412" s="25" t="n">
        <x:v>45540</x:v>
      </x:c>
      <x:c r="D412" s="26" t="n">
        <x:v>103500</x:v>
      </x:c>
      <x:c r="E412" s="9" t="inlineStr">
        <x:is>
          <x:t xml:space="preserve">РТ-000759</x:t>
        </x:is>
      </x:c>
      <x:c r="F412" s="9" t="inlineStr">
        <x:is>
          <x:t xml:space="preserve">Крепёж</x:t>
        </x:is>
      </x:c>
      <x:c r="G412" s="9" t="inlineStr">
        <x:is>
          <x:t xml:space="preserve">Кузнецов Павел</x:t>
        </x:is>
      </x:c>
      <x:c r="H412" s="26" t="n">
        <x:v>0</x:v>
      </x:c>
    </x:row>
    <x:row r="413" ht="28" customHeight="1">
      <x:c r="A413" s="9" t="inlineStr">
        <x:is>
          <x:t xml:space="preserve">КЛ-007</x:t>
        </x:is>
      </x:c>
      <x:c r="B413" s="9" t="inlineStr">
        <x:is>
          <x:t xml:space="preserve">ООО «ПромКонтур»</x:t>
        </x:is>
      </x:c>
      <x:c r="C413" s="25" t="n">
        <x:v>45350</x:v>
      </x:c>
      <x:c r="D413" s="26" t="n">
        <x:v>114000</x:v>
      </x:c>
      <x:c r="E413" s="9" t="inlineStr">
        <x:is>
          <x:t xml:space="preserve">РТ-000230</x:t>
        </x:is>
      </x:c>
      <x:c r="F413" s="9" t="inlineStr">
        <x:is>
          <x:t xml:space="preserve">Крепёж</x:t>
        </x:is>
      </x:c>
      <x:c r="G413" s="9" t="inlineStr">
        <x:is>
          <x:t xml:space="preserve">Соколова Мария</x:t>
        </x:is>
      </x:c>
      <x:c r="H413" s="26" t="n">
        <x:v>0</x:v>
      </x:c>
    </x:row>
    <x:row r="414" ht="28" customHeight="1">
      <x:c r="A414" s="9" t="inlineStr">
        <x:is>
          <x:t xml:space="preserve">КЛ-029</x:t>
        </x:is>
      </x:c>
      <x:c r="B414" s="9" t="inlineStr">
        <x:is>
          <x:t xml:space="preserve">ООО «ВозвратКомплект»</x:t>
        </x:is>
      </x:c>
      <x:c r="C414" s="25" t="n">
        <x:v>46192</x:v>
      </x:c>
      <x:c r="D414" s="26" t="n">
        <x:v>0</x:v>
      </x:c>
      <x:c r="E414" s="9" t="inlineStr">
        <x:is>
          <x:t xml:space="preserve">ВЗ-000640</x:t>
        </x:is>
      </x:c>
      <x:c r="F414" s="9" t="inlineStr">
        <x:is>
          <x:t xml:space="preserve">Инструмент</x:t>
        </x:is>
      </x:c>
      <x:c r="G414" s="9" t="inlineStr">
        <x:is>
          <x:t xml:space="preserve">Иванова Анна</x:t>
        </x:is>
      </x:c>
      <x:c r="H414" s="26" t="n">
        <x:v>40000</x:v>
      </x:c>
    </x:row>
    <x:row r="415" ht="28" customHeight="1">
      <x:c r="A415" s="9" t="inlineStr">
        <x:is>
          <x:t xml:space="preserve">КЛ-003</x:t>
        </x:is>
      </x:c>
      <x:c r="B415" s="9" t="inlineStr">
        <x:is>
          <x:t xml:space="preserve">ООО «ВекторСнаб»</x:t>
        </x:is>
      </x:c>
      <x:c r="C415" s="25" t="n">
        <x:v>46025</x:v>
      </x:c>
      <x:c r="D415" s="26" t="n">
        <x:v>66000</x:v>
      </x:c>
      <x:c r="E415" s="9" t="inlineStr">
        <x:is>
          <x:t xml:space="preserve">РТ-000111</x:t>
        </x:is>
      </x:c>
      <x:c r="F415" s="9" t="inlineStr">
        <x:is>
          <x:t xml:space="preserve">Кабель</x:t>
        </x:is>
      </x:c>
      <x:c r="G415" s="9" t="inlineStr">
        <x:is>
          <x:t xml:space="preserve">Соколова Мария</x:t>
        </x:is>
      </x:c>
      <x:c r="H415" s="26" t="n">
        <x:v>0</x:v>
      </x:c>
    </x:row>
    <x:row r="416" ht="28" customHeight="1">
      <x:c r="A416" s="9" t="inlineStr">
        <x:is>
          <x:t xml:space="preserve">КЛ-022</x:t>
        </x:is>
      </x:c>
      <x:c r="B416" s="9" t="inlineStr">
        <x:is>
          <x:t xml:space="preserve">ООО «ПолеСнаб»</x:t>
        </x:is>
      </x:c>
      <x:c r="C416" s="25" t="n">
        <x:v>45781</x:v>
      </x:c>
      <x:c r="D416" s="26" t="n">
        <x:v>293000</x:v>
      </x:c>
      <x:c r="E416" s="9" t="inlineStr">
        <x:is>
          <x:t xml:space="preserve">РТ-000521</x:t>
        </x:is>
      </x:c>
      <x:c r="F416" s="9" t="inlineStr">
        <x:is>
          <x:t xml:space="preserve">Крепёж</x:t>
        </x:is>
      </x:c>
      <x:c r="G416" s="9" t="inlineStr">
        <x:is>
          <x:t xml:space="preserve">Петров Илья</x:t>
        </x:is>
      </x:c>
      <x:c r="H416" s="26" t="n">
        <x:v>0</x:v>
      </x:c>
    </x:row>
    <x:row r="417" ht="28" customHeight="1">
      <x:c r="A417" s="9" t="inlineStr">
        <x:is>
          <x:t xml:space="preserve">КЛ-037</x:t>
        </x:is>
      </x:c>
      <x:c r="B417" s="9" t="inlineStr">
        <x:is>
          <x:t xml:space="preserve">ООО «АтлантПром»</x:t>
        </x:is>
      </x:c>
      <x:c r="C417" s="25" t="n">
        <x:v>45801</x:v>
      </x:c>
      <x:c r="D417" s="26" t="n">
        <x:v>2199000</x:v>
      </x:c>
      <x:c r="E417" s="9" t="inlineStr">
        <x:is>
          <x:t xml:space="preserve">РТ-000931</x:t>
        </x:is>
      </x:c>
      <x:c r="F417" s="9" t="inlineStr">
        <x:is>
          <x:t xml:space="preserve">Крепёж</x:t>
        </x:is>
      </x:c>
      <x:c r="G417" s="9" t="inlineStr">
        <x:is>
          <x:t xml:space="preserve">Иванова Анна</x:t>
        </x:is>
      </x:c>
      <x:c r="H417" s="26" t="n">
        <x:v>0</x:v>
      </x:c>
    </x:row>
    <x:row r="418" ht="28" customHeight="1">
      <x:c r="A418" s="9" t="inlineStr">
        <x:is>
          <x:t xml:space="preserve">КЛ-012</x:t>
        </x:is>
      </x:c>
      <x:c r="B418" s="9" t="inlineStr">
        <x:is>
          <x:t xml:space="preserve">ООО «ОптМеханика»</x:t>
        </x:is>
      </x:c>
      <x:c r="C418" s="25" t="n">
        <x:v>46140</x:v>
      </x:c>
      <x:c r="D418" s="26" t="n">
        <x:v>173000</x:v>
      </x:c>
      <x:c r="E418" s="9" t="inlineStr">
        <x:is>
          <x:t xml:space="preserve">РТ-000402</x:t>
        </x:is>
      </x:c>
      <x:c r="F418" s="9" t="inlineStr">
        <x:is>
          <x:t xml:space="preserve">Крепёж</x:t>
        </x:is>
      </x:c>
      <x:c r="G418" s="9" t="inlineStr">
        <x:is>
          <x:t xml:space="preserve">Кузнецов Павел</x:t>
        </x:is>
      </x:c>
      <x:c r="H418" s="26" t="n">
        <x:v>0</x:v>
      </x:c>
    </x:row>
    <x:row r="419" ht="28" customHeight="1">
      <x:c r="A419" s="9" t="inlineStr">
        <x:is>
          <x:t xml:space="preserve">КЛ-033</x:t>
        </x:is>
      </x:c>
      <x:c r="B419" s="9" t="inlineStr">
        <x:is>
          <x:t xml:space="preserve">ООО «МультиПоставка»</x:t>
        </x:is>
      </x:c>
      <x:c r="C419" s="25" t="n">
        <x:v>45360</x:v>
      </x:c>
      <x:c r="D419" s="26" t="n">
        <x:v>106500</x:v>
      </x:c>
      <x:c r="E419" s="9" t="inlineStr">
        <x:is>
          <x:t xml:space="preserve">РТ-000812</x:t>
        </x:is>
      </x:c>
      <x:c r="F419" s="9" t="inlineStr">
        <x:is>
          <x:t xml:space="preserve">Кабель</x:t>
        </x:is>
      </x:c>
      <x:c r="G419" s="9" t="inlineStr">
        <x:is>
          <x:t xml:space="preserve">Иванова Анна</x:t>
        </x:is>
      </x:c>
      <x:c r="H419" s="26" t="n">
        <x:v>0</x:v>
      </x:c>
    </x:row>
    <x:row r="420" ht="28" customHeight="1">
      <x:c r="A420" s="9" t="inlineStr">
        <x:is>
          <x:t xml:space="preserve">КЛ-009</x:t>
        </x:is>
      </x:c>
      <x:c r="B420" s="9" t="inlineStr">
        <x:is>
          <x:t xml:space="preserve">ООО «МагистральСнаб»</x:t>
        </x:is>
      </x:c>
      <x:c r="C420" s="25" t="n">
        <x:v>45615</x:v>
      </x:c>
      <x:c r="D420" s="26" t="n">
        <x:v>137000</x:v>
      </x:c>
      <x:c r="E420" s="9" t="inlineStr">
        <x:is>
          <x:t xml:space="preserve">РТ-000283</x:t>
        </x:is>
      </x:c>
      <x:c r="F420" s="9" t="inlineStr">
        <x:is>
          <x:t xml:space="preserve">Инструмент</x:t>
        </x:is>
      </x:c>
      <x:c r="G420" s="9" t="inlineStr">
        <x:is>
          <x:t xml:space="preserve">Иванова Анна</x:t>
        </x:is>
      </x:c>
      <x:c r="H420" s="26" t="n">
        <x:v>0</x:v>
      </x:c>
    </x:row>
    <x:row r="421" ht="28" customHeight="1">
      <x:c r="A421" s="9" t="inlineStr">
        <x:is>
          <x:t xml:space="preserve">КЛ-031</x:t>
        </x:is>
      </x:c>
      <x:c r="B421" s="9" t="inlineStr">
        <x:is>
          <x:t xml:space="preserve">ООО «РеверсСнаб»</x:t>
        </x:is>
      </x:c>
      <x:c r="C421" s="25" t="n">
        <x:v>45225</x:v>
      </x:c>
      <x:c r="D421" s="26" t="n">
        <x:v>101000</x:v>
      </x:c>
      <x:c r="E421" s="9" t="inlineStr">
        <x:is>
          <x:t xml:space="preserve">РТ-000693</x:t>
        </x:is>
      </x:c>
      <x:c r="F421" s="9" t="inlineStr">
        <x:is>
          <x:t xml:space="preserve">Подшипники</x:t>
        </x:is>
      </x:c>
      <x:c r="G421" s="9" t="inlineStr">
        <x:is>
          <x:t xml:space="preserve">Соколова Мария</x:t>
        </x:is>
      </x:c>
      <x:c r="H421" s="26" t="n">
        <x:v>0</x:v>
      </x:c>
    </x:row>
    <x:row r="422" ht="28" customHeight="1">
      <x:c r="A422" s="9" t="inlineStr">
        <x:is>
          <x:t xml:space="preserve">КЛ-005</x:t>
        </x:is>
      </x:c>
      <x:c r="B422" s="9" t="inlineStr">
        <x:is>
          <x:t xml:space="preserve">ООО «УралКрепёж»</x:t>
        </x:is>
      </x:c>
      <x:c r="C422" s="25" t="n">
        <x:v>45767</x:v>
      </x:c>
      <x:c r="D422" s="26" t="n">
        <x:v>89000</x:v>
      </x:c>
      <x:c r="E422" s="9" t="inlineStr">
        <x:is>
          <x:t xml:space="preserve">РТ-000164</x:t>
        </x:is>
      </x:c>
      <x:c r="F422" s="9" t="inlineStr">
        <x:is>
          <x:t xml:space="preserve">Промышленная химия</x:t>
        </x:is>
      </x:c>
      <x:c r="G422" s="9" t="inlineStr">
        <x:is>
          <x:t xml:space="preserve">Иванова Анна</x:t>
        </x:is>
      </x:c>
      <x:c r="H422" s="26" t="n">
        <x:v>0</x:v>
      </x:c>
    </x:row>
    <x:row r="423" ht="28" customHeight="1">
      <x:c r="A423" s="9" t="inlineStr">
        <x:is>
          <x:t xml:space="preserve">КЛ-027</x:t>
        </x:is>
      </x:c>
      <x:c r="B423" s="9" t="inlineStr">
        <x:is>
          <x:t xml:space="preserve">ООО «ТемпПром»</x:t>
        </x:is>
      </x:c>
      <x:c r="C423" s="25" t="n">
        <x:v>45870</x:v>
      </x:c>
      <x:c r="D423" s="26" t="n">
        <x:v>355000</x:v>
      </x:c>
      <x:c r="E423" s="9" t="inlineStr">
        <x:is>
          <x:t xml:space="preserve">РТ-000574</x:t>
        </x:is>
      </x:c>
      <x:c r="F423" s="9" t="inlineStr">
        <x:is>
          <x:t xml:space="preserve">Крепёж</x:t>
        </x:is>
      </x:c>
      <x:c r="G423" s="9" t="inlineStr">
        <x:is>
          <x:t xml:space="preserve">Соколова Мария</x:t>
        </x:is>
      </x:c>
      <x:c r="H423" s="26" t="n">
        <x:v>0</x:v>
      </x:c>
    </x:row>
    <x:row r="424" ht="28" customHeight="1">
      <x:c r="A424" s="9" t="inlineStr">
        <x:is>
          <x:t xml:space="preserve">КЛ-001</x:t>
        </x:is>
      </x:c>
      <x:c r="B424" s="9" t="inlineStr">
        <x:is>
          <x:t xml:space="preserve">ООО «АлтайКомплект»</x:t>
        </x:is>
      </x:c>
      <x:c r="C424" s="25" t="n">
        <x:v>46067</x:v>
      </x:c>
      <x:c r="D424" s="26" t="n">
        <x:v>41000</x:v>
      </x:c>
      <x:c r="E424" s="9" t="inlineStr">
        <x:is>
          <x:t xml:space="preserve">РТ-000045</x:t>
        </x:is>
      </x:c>
      <x:c r="F424" s="9" t="inlineStr">
        <x:is>
          <x:t xml:space="preserve">Подшипники</x:t>
        </x:is>
      </x:c>
      <x:c r="G424" s="9" t="inlineStr">
        <x:is>
          <x:t xml:space="preserve">Иванова Анна</x:t>
        </x:is>
      </x:c>
      <x:c r="H424" s="26" t="n">
        <x:v>0</x:v>
      </x:c>
    </x:row>
    <x:row r="425" ht="28" customHeight="1">
      <x:c r="A425" s="9" t="inlineStr">
        <x:is>
          <x:t xml:space="preserve">КЛ-039</x:t>
        </x:is>
      </x:c>
      <x:c r="B425" s="9" t="inlineStr">
        <x:is>
          <x:t xml:space="preserve">ООО «МикроКрепёж»</x:t>
        </x:is>
      </x:c>
      <x:c r="C425" s="25" t="n">
        <x:v>45255</x:v>
      </x:c>
      <x:c r="D425" s="26" t="n">
        <x:v>2000</x:v>
      </x:c>
      <x:c r="E425" s="9" t="inlineStr">
        <x:is>
          <x:t xml:space="preserve">РТ-000984</x:t>
        </x:is>
      </x:c>
      <x:c r="F425" s="9" t="inlineStr">
        <x:is>
          <x:t xml:space="preserve">Инструмент</x:t>
        </x:is>
      </x:c>
      <x:c r="G425" s="9" t="inlineStr">
        <x:is>
          <x:t xml:space="preserve">Соколова Мария</x:t>
        </x:is>
      </x:c>
      <x:c r="H425" s="26" t="n">
        <x:v>0</x:v>
      </x:c>
    </x:row>
    <x:row r="426" ht="28" customHeight="1">
      <x:c r="A426" s="9" t="inlineStr">
        <x:is>
          <x:t xml:space="preserve">КЛ-014</x:t>
        </x:is>
      </x:c>
      <x:c r="B426" s="9" t="inlineStr">
        <x:is>
          <x:t xml:space="preserve">ООО «РегионТех»</x:t>
        </x:is>
      </x:c>
      <x:c r="C426" s="25" t="n">
        <x:v>45780</x:v>
      </x:c>
      <x:c r="D426" s="26" t="n">
        <x:v>197000</x:v>
      </x:c>
      <x:c r="E426" s="9" t="inlineStr">
        <x:is>
          <x:t xml:space="preserve">РТ-000455</x:t>
        </x:is>
      </x:c>
      <x:c r="F426" s="9" t="inlineStr">
        <x:is>
          <x:t xml:space="preserve">Инструмент</x:t>
        </x:is>
      </x:c>
      <x:c r="G426" s="9" t="inlineStr">
        <x:is>
          <x:t xml:space="preserve">Петров Илья</x:t>
        </x:is>
      </x:c>
      <x:c r="H426" s="26" t="n">
        <x:v>0</x:v>
      </x:c>
    </x:row>
    <x:row r="427" ht="28" customHeight="1">
      <x:c r="A427" s="9" t="inlineStr">
        <x:is>
          <x:t xml:space="preserve">КЛ-034</x:t>
        </x:is>
      </x:c>
      <x:c r="B427" s="9" t="inlineStr">
        <x:is>
          <x:t xml:space="preserve">ООО «ПеременныйРитм»</x:t>
        </x:is>
      </x:c>
      <x:c r="C427" s="25" t="n">
        <x:v>45480</x:v>
      </x:c>
      <x:c r="D427" s="26" t="n">
        <x:v>437000</x:v>
      </x:c>
      <x:c r="E427" s="9" t="inlineStr">
        <x:is>
          <x:t xml:space="preserve">РТ-000865</x:t>
        </x:is>
      </x:c>
      <x:c r="F427" s="9" t="inlineStr">
        <x:is>
          <x:t xml:space="preserve">Инструмент</x:t>
        </x:is>
      </x:c>
      <x:c r="G427" s="9" t="inlineStr">
        <x:is>
          <x:t xml:space="preserve">Петров Илья</x:t>
        </x:is>
      </x:c>
      <x:c r="H427" s="26" t="n">
        <x:v>0</x:v>
      </x:c>
    </x:row>
    <x:row r="428" ht="28" customHeight="1">
      <x:c r="A428" s="9" t="inlineStr">
        <x:is>
          <x:t xml:space="preserve">КЛ-010</x:t>
        </x:is>
      </x:c>
      <x:c r="B428" s="9" t="inlineStr">
        <x:is>
          <x:t xml:space="preserve">ООО «ОрионПром»</x:t>
        </x:is>
      </x:c>
      <x:c r="C428" s="25" t="n">
        <x:v>46170</x:v>
      </x:c>
      <x:c r="D428" s="26" t="n">
        <x:v>150000</x:v>
      </x:c>
      <x:c r="E428" s="9" t="inlineStr">
        <x:is>
          <x:t xml:space="preserve">РТ-000336</x:t>
        </x:is>
      </x:c>
      <x:c r="F428" s="9" t="inlineStr">
        <x:is>
          <x:t xml:space="preserve">Промышленная химия</x:t>
        </x:is>
      </x:c>
      <x:c r="G428" s="9" t="inlineStr">
        <x:is>
          <x:t xml:space="preserve">Петров Илья</x:t>
        </x:is>
      </x:c>
      <x:c r="H428" s="26" t="n">
        <x:v>0</x:v>
      </x:c>
    </x:row>
    <x:row r="429" ht="28" customHeight="1">
      <x:c r="A429" s="9" t="inlineStr">
        <x:is>
          <x:t xml:space="preserve">КЛ-032</x:t>
        </x:is>
      </x:c>
      <x:c r="B429" s="9" t="inlineStr">
        <x:is>
          <x:t xml:space="preserve">ООО «ДеньКомплект»</x:t>
        </x:is>
      </x:c>
      <x:c r="C429" s="25" t="n">
        <x:v>45300</x:v>
      </x:c>
      <x:c r="D429" s="26" t="n">
        <x:v>415000</x:v>
      </x:c>
      <x:c r="E429" s="9" t="inlineStr">
        <x:is>
          <x:t xml:space="preserve">РТ-000746</x:t>
        </x:is>
      </x:c>
      <x:c r="F429" s="9" t="inlineStr">
        <x:is>
          <x:t xml:space="preserve">Крепёж</x:t>
        </x:is>
      </x:c>
      <x:c r="G429" s="9" t="inlineStr">
        <x:is>
          <x:t xml:space="preserve">Кузнецов Павел</x:t>
        </x:is>
      </x:c>
      <x:c r="H429" s="26" t="n">
        <x:v>0</x:v>
      </x:c>
    </x:row>
    <x:row r="430" ht="28" customHeight="1">
      <x:c r="A430" s="9" t="inlineStr">
        <x:is>
          <x:t xml:space="preserve">КЛ-006</x:t>
        </x:is>
      </x:c>
      <x:c r="B430" s="9" t="inlineStr">
        <x:is>
          <x:t xml:space="preserve">ООО «СибирьКабель»</x:t>
        </x:is>
      </x:c>
      <x:c r="C430" s="25" t="n">
        <x:v>45993</x:v>
      </x:c>
      <x:c r="D430" s="26" t="n">
        <x:v>102000</x:v>
      </x:c>
      <x:c r="E430" s="9" t="inlineStr">
        <x:is>
          <x:t xml:space="preserve">РТ-000217</x:t>
        </x:is>
      </x:c>
      <x:c r="F430" s="9" t="inlineStr">
        <x:is>
          <x:t xml:space="preserve">Подшипники</x:t>
        </x:is>
      </x:c>
      <x:c r="G430" s="9" t="inlineStr">
        <x:is>
          <x:t xml:space="preserve">Петров Илья</x:t>
        </x:is>
      </x:c>
      <x:c r="H430" s="26" t="n">
        <x:v>0</x:v>
      </x:c>
    </x:row>
    <x:row r="431" ht="28" customHeight="1">
      <x:c r="A431" s="9" t="inlineStr">
        <x:is>
          <x:t xml:space="preserve">КЛ-029</x:t>
        </x:is>
      </x:c>
      <x:c r="B431" s="9" t="inlineStr">
        <x:is>
          <x:t xml:space="preserve">ООО «ВозвратКомплект»</x:t>
        </x:is>
      </x:c>
      <x:c r="C431" s="25" t="n">
        <x:v>45915</x:v>
      </x:c>
      <x:c r="D431" s="26" t="n">
        <x:v>100000</x:v>
      </x:c>
      <x:c r="E431" s="9" t="inlineStr">
        <x:is>
          <x:t xml:space="preserve">РТ-000627</x:t>
        </x:is>
      </x:c>
      <x:c r="F431" s="9" t="inlineStr">
        <x:is>
          <x:t xml:space="preserve">Инструмент</x:t>
        </x:is>
      </x:c>
      <x:c r="G431" s="9" t="inlineStr">
        <x:is>
          <x:t xml:space="preserve">Иванова Анна</x:t>
        </x:is>
      </x:c>
      <x:c r="H431" s="26" t="n">
        <x:v>0</x:v>
      </x:c>
    </x:row>
    <x:row r="432" ht="28" customHeight="1">
      <x:c r="A432" s="9" t="inlineStr">
        <x:is>
          <x:t xml:space="preserve">КЛ-003</x:t>
        </x:is>
      </x:c>
      <x:c r="B432" s="9" t="inlineStr">
        <x:is>
          <x:t xml:space="preserve">ООО «ВекторСнаб»</x:t>
        </x:is>
      </x:c>
      <x:c r="C432" s="25" t="n">
        <x:v>45440</x:v>
      </x:c>
      <x:c r="D432" s="26" t="n">
        <x:v>65000</x:v>
      </x:c>
      <x:c r="E432" s="9" t="inlineStr">
        <x:is>
          <x:t xml:space="preserve">РТ-000098</x:t>
        </x:is>
      </x:c>
      <x:c r="F432" s="9" t="inlineStr">
        <x:is>
          <x:t xml:space="preserve">Кабель</x:t>
        </x:is>
      </x:c>
      <x:c r="G432" s="9" t="inlineStr">
        <x:is>
          <x:t xml:space="preserve">Соколова Мария</x:t>
        </x:is>
      </x:c>
      <x:c r="H432" s="26" t="n">
        <x:v>0</x:v>
      </x:c>
    </x:row>
    <x:row r="433" ht="28" customHeight="1">
      <x:c r="A433" s="9" t="inlineStr">
        <x:is>
          <x:t xml:space="preserve">КЛ-040</x:t>
        </x:is>
      </x:c>
      <x:c r="B433" s="9" t="inlineStr">
        <x:is>
          <x:t xml:space="preserve">ООО «МалыйРесурс»</x:t>
        </x:is>
      </x:c>
      <x:c r="C433" s="25" t="n">
        <x:v>45615</x:v>
      </x:c>
      <x:c r="D433" s="26" t="n">
        <x:v>3000</x:v>
      </x:c>
      <x:c r="E433" s="9" t="inlineStr">
        <x:is>
          <x:t xml:space="preserve">РТ-001037</x:t>
        </x:is>
      </x:c>
      <x:c r="F433" s="9" t="inlineStr">
        <x:is>
          <x:t xml:space="preserve">Промышленная химия</x:t>
        </x:is>
      </x:c>
      <x:c r="G433" s="9" t="inlineStr">
        <x:is>
          <x:t xml:space="preserve">Кузнецов Павел</x:t>
        </x:is>
      </x:c>
      <x:c r="H433" s="26" t="n">
        <x:v>0</x:v>
      </x:c>
    </x:row>
    <x:row r="434" ht="28" customHeight="1">
      <x:c r="A434" s="9" t="inlineStr">
        <x:is>
          <x:t xml:space="preserve">КЛ-021</x:t>
        </x:is>
      </x:c>
      <x:c r="B434" s="9" t="inlineStr">
        <x:is>
          <x:t xml:space="preserve">ООО «АгроСезон»</x:t>
        </x:is>
      </x:c>
      <x:c r="C434" s="25" t="n">
        <x:v>46086</x:v>
      </x:c>
      <x:c r="D434" s="26" t="n">
        <x:v>283000</x:v>
      </x:c>
      <x:c r="E434" s="9" t="inlineStr">
        <x:is>
          <x:t xml:space="preserve">РТ-000508</x:t>
        </x:is>
      </x:c>
      <x:c r="F434" s="9" t="inlineStr">
        <x:is>
          <x:t xml:space="preserve">Подшипники</x:t>
        </x:is>
      </x:c>
      <x:c r="G434" s="9" t="inlineStr">
        <x:is>
          <x:t xml:space="preserve">Иванова Анна</x:t>
        </x:is>
      </x:c>
      <x:c r="H434" s="26" t="n">
        <x:v>0</x:v>
      </x:c>
    </x:row>
    <x:row r="435" ht="28" customHeight="1">
      <x:c r="A435" s="9" t="inlineStr">
        <x:is>
          <x:t xml:space="preserve">КЛ-037</x:t>
        </x:is>
      </x:c>
      <x:c r="B435" s="9" t="inlineStr">
        <x:is>
          <x:t xml:space="preserve">ООО «АтлантПром»</x:t>
        </x:is>
      </x:c>
      <x:c r="C435" s="25" t="n">
        <x:v>45411</x:v>
      </x:c>
      <x:c r="D435" s="26" t="n">
        <x:v>2201000</x:v>
      </x:c>
      <x:c r="E435" s="9" t="inlineStr">
        <x:is>
          <x:t xml:space="preserve">РТ-000918</x:t>
        </x:is>
      </x:c>
      <x:c r="F435" s="9" t="inlineStr">
        <x:is>
          <x:t xml:space="preserve">Крепёж</x:t>
        </x:is>
      </x:c>
      <x:c r="G435" s="9" t="inlineStr">
        <x:is>
          <x:t xml:space="preserve">Иванова Анна</x:t>
        </x:is>
      </x:c>
      <x:c r="H435" s="26" t="n">
        <x:v>0</x:v>
      </x:c>
    </x:row>
    <x:row r="436" ht="28" customHeight="1">
      <x:c r="A436" s="9" t="inlineStr">
        <x:is>
          <x:t xml:space="preserve">КЛ-012</x:t>
        </x:is>
      </x:c>
      <x:c r="B436" s="9" t="inlineStr">
        <x:is>
          <x:t xml:space="preserve">ООО «ОптМеханика»</x:t>
        </x:is>
      </x:c>
      <x:c r="C436" s="25" t="n">
        <x:v>45750</x:v>
      </x:c>
      <x:c r="D436" s="26" t="n">
        <x:v>175000</x:v>
      </x:c>
      <x:c r="E436" s="9" t="inlineStr">
        <x:is>
          <x:t xml:space="preserve">РТ-000389</x:t>
        </x:is>
      </x:c>
      <x:c r="F436" s="9" t="inlineStr">
        <x:is>
          <x:t xml:space="preserve">Крепёж</x:t>
        </x:is>
      </x:c>
      <x:c r="G436" s="9" t="inlineStr">
        <x:is>
          <x:t xml:space="preserve">Кузнецов Павел</x:t>
        </x:is>
      </x:c>
      <x:c r="H436" s="26" t="n">
        <x:v>0</x:v>
      </x:c>
    </x:row>
    <x:row r="437" ht="28" customHeight="1">
      <x:c r="A437" s="9" t="inlineStr">
        <x:is>
          <x:t xml:space="preserve">КЛ-032</x:t>
        </x:is>
      </x:c>
      <x:c r="B437" s="9" t="inlineStr">
        <x:is>
          <x:t xml:space="preserve">ООО «ДеньКомплект»</x:t>
        </x:is>
      </x:c>
      <x:c r="C437" s="25" t="n">
        <x:v>46260</x:v>
      </x:c>
      <x:c r="D437" s="26" t="n">
        <x:v>103500</x:v>
      </x:c>
      <x:c r="E437" s="9" t="inlineStr">
        <x:is>
          <x:t xml:space="preserve">РТ-000799</x:t>
        </x:is>
      </x:c>
      <x:c r="F437" s="9" t="inlineStr">
        <x:is>
          <x:t xml:space="preserve">Крепёж</x:t>
        </x:is>
      </x:c>
      <x:c r="G437" s="9" t="inlineStr">
        <x:is>
          <x:t xml:space="preserve">Кузнецов Павел</x:t>
        </x:is>
      </x:c>
      <x:c r="H437" s="26" t="n">
        <x:v>0</x:v>
      </x:c>
    </x:row>
    <x:row r="438" ht="28" customHeight="1">
      <x:c r="A438" s="9" t="inlineStr">
        <x:is>
          <x:t xml:space="preserve">КЛ-009</x:t>
        </x:is>
      </x:c>
      <x:c r="B438" s="9" t="inlineStr">
        <x:is>
          <x:t xml:space="preserve">ООО «МагистральСнаб»</x:t>
        </x:is>
      </x:c>
      <x:c r="C438" s="25" t="n">
        <x:v>45225</x:v>
      </x:c>
      <x:c r="D438" s="26" t="n">
        <x:v>139000</x:v>
      </x:c>
      <x:c r="E438" s="9" t="inlineStr">
        <x:is>
          <x:t xml:space="preserve">РТ-000270</x:t>
        </x:is>
      </x:c>
      <x:c r="F438" s="9" t="inlineStr">
        <x:is>
          <x:t xml:space="preserve">Инструмент</x:t>
        </x:is>
      </x:c>
      <x:c r="G438" s="9" t="inlineStr">
        <x:is>
          <x:t xml:space="preserve">Иванова Анна</x:t>
        </x:is>
      </x:c>
      <x:c r="H438" s="26" t="n">
        <x:v>0</x:v>
      </x:c>
    </x:row>
    <x:row r="439" ht="28" customHeight="1">
      <x:c r="A439" s="9" t="inlineStr">
        <x:is>
          <x:t xml:space="preserve">КЛ-030</x:t>
        </x:is>
      </x:c>
      <x:c r="B439" s="9" t="inlineStr">
        <x:is>
          <x:t xml:space="preserve">ООО «КачествоОпт»</x:t>
        </x:is>
      </x:c>
      <x:c r="C439" s="25" t="n">
        <x:v>46050</x:v>
      </x:c>
      <x:c r="D439" s="26" t="n">
        <x:v>99000</x:v>
      </x:c>
      <x:c r="E439" s="9" t="inlineStr">
        <x:is>
          <x:t xml:space="preserve">РТ-000680</x:t>
        </x:is>
      </x:c>
      <x:c r="F439" s="9" t="inlineStr">
        <x:is>
          <x:t xml:space="preserve">Промышленная химия</x:t>
        </x:is>
      </x:c>
      <x:c r="G439" s="9" t="inlineStr">
        <x:is>
          <x:t xml:space="preserve">Петров Илья</x:t>
        </x:is>
      </x:c>
      <x:c r="H439" s="26" t="n">
        <x:v>0</x:v>
      </x:c>
    </x:row>
    <x:row r="440" ht="28" customHeight="1">
      <x:c r="A440" s="9" t="inlineStr">
        <x:is>
          <x:t xml:space="preserve">КЛ-005</x:t>
        </x:is>
      </x:c>
      <x:c r="B440" s="9" t="inlineStr">
        <x:is>
          <x:t xml:space="preserve">ООО «УралКрепёж»</x:t>
        </x:is>
      </x:c>
      <x:c r="C440" s="25" t="n">
        <x:v>45507</x:v>
      </x:c>
      <x:c r="D440" s="26" t="n">
        <x:v>91000</x:v>
      </x:c>
      <x:c r="E440" s="9" t="inlineStr">
        <x:is>
          <x:t xml:space="preserve">РТ-000151</x:t>
        </x:is>
      </x:c>
      <x:c r="F440" s="9" t="inlineStr">
        <x:is>
          <x:t xml:space="preserve">Промышленная химия</x:t>
        </x:is>
      </x:c>
      <x:c r="G440" s="9" t="inlineStr">
        <x:is>
          <x:t xml:space="preserve">Иванова Анна</x:t>
        </x:is>
      </x:c>
      <x:c r="H440" s="26" t="n">
        <x:v>0</x:v>
      </x:c>
    </x:row>
    <x:row r="441" ht="28" customHeight="1">
      <x:c r="A441" s="9" t="inlineStr">
        <x:is>
          <x:t xml:space="preserve">КЛ-026</x:t>
        </x:is>
      </x:c>
      <x:c r="B441" s="9" t="inlineStr">
        <x:is>
          <x:t xml:space="preserve">ООО «ОбъектКомплект»</x:t>
        </x:is>
      </x:c>
      <x:c r="C441" s="25" t="n">
        <x:v>45949</x:v>
      </x:c>
      <x:c r="D441" s="26" t="n">
        <x:v>341000</x:v>
      </x:c>
      <x:c r="E441" s="9" t="inlineStr">
        <x:is>
          <x:t xml:space="preserve">РТ-000561</x:t>
        </x:is>
      </x:c>
      <x:c r="F441" s="9" t="inlineStr">
        <x:is>
          <x:t xml:space="preserve">Подшипники</x:t>
        </x:is>
      </x:c>
      <x:c r="G441" s="9" t="inlineStr">
        <x:is>
          <x:t xml:space="preserve">Петров Илья</x:t>
        </x:is>
      </x:c>
      <x:c r="H441" s="26" t="n">
        <x:v>0</x:v>
      </x:c>
    </x:row>
    <x:row r="442" ht="28" customHeight="1">
      <x:c r="A442" s="9" t="inlineStr">
        <x:is>
          <x:t xml:space="preserve">КЛ-001</x:t>
        </x:is>
      </x:c>
      <x:c r="B442" s="9" t="inlineStr">
        <x:is>
          <x:t xml:space="preserve">ООО «АлтайКомплект»</x:t>
        </x:is>
      </x:c>
      <x:c r="C442" s="25" t="n">
        <x:v>45807</x:v>
      </x:c>
      <x:c r="D442" s="26" t="n">
        <x:v>43000</x:v>
      </x:c>
      <x:c r="E442" s="9" t="inlineStr">
        <x:is>
          <x:t xml:space="preserve">РТ-000032</x:t>
        </x:is>
      </x:c>
      <x:c r="F442" s="9" t="inlineStr">
        <x:is>
          <x:t xml:space="preserve">Подшипники</x:t>
        </x:is>
      </x:c>
      <x:c r="G442" s="9" t="inlineStr">
        <x:is>
          <x:t xml:space="preserve">Иванова Анна</x:t>
        </x:is>
      </x:c>
      <x:c r="H442" s="26" t="n">
        <x:v>0</x:v>
      </x:c>
    </x:row>
    <x:row r="443" ht="28" customHeight="1">
      <x:c r="A443" s="9" t="inlineStr">
        <x:is>
          <x:t xml:space="preserve">КЛ-038</x:t>
        </x:is>
      </x:c>
      <x:c r="B443" s="9" t="inlineStr">
        <x:is>
          <x:t xml:space="preserve">ООО «ФлагманСнаб»</x:t>
        </x:is>
      </x:c>
      <x:c r="C443" s="25" t="n">
        <x:v>45948</x:v>
      </x:c>
      <x:c r="D443" s="26" t="n">
        <x:v>1801000</x:v>
      </x:c>
      <x:c r="E443" s="9" t="inlineStr">
        <x:is>
          <x:t xml:space="preserve">РТ-000971</x:t>
        </x:is>
      </x:c>
      <x:c r="F443" s="9" t="inlineStr">
        <x:is>
          <x:t xml:space="preserve">Кабель</x:t>
        </x:is>
      </x:c>
      <x:c r="G443" s="9" t="inlineStr">
        <x:is>
          <x:t xml:space="preserve">Петров Илья</x:t>
        </x:is>
      </x:c>
      <x:c r="H443" s="26" t="n">
        <x:v>0</x:v>
      </x:c>
    </x:row>
    <x:row r="444" ht="28" customHeight="1">
      <x:c r="A444" s="9" t="inlineStr">
        <x:is>
          <x:t xml:space="preserve">КЛ-014</x:t>
        </x:is>
      </x:c>
      <x:c r="B444" s="9" t="inlineStr">
        <x:is>
          <x:t xml:space="preserve">ООО «РегионТех»</x:t>
        </x:is>
      </x:c>
      <x:c r="C444" s="25" t="n">
        <x:v>45390</x:v>
      </x:c>
      <x:c r="D444" s="26" t="n">
        <x:v>199000</x:v>
      </x:c>
      <x:c r="E444" s="9" t="inlineStr">
        <x:is>
          <x:t xml:space="preserve">РТ-000442</x:t>
        </x:is>
      </x:c>
      <x:c r="F444" s="9" t="inlineStr">
        <x:is>
          <x:t xml:space="preserve">Инструмент</x:t>
        </x:is>
      </x:c>
      <x:c r="G444" s="9" t="inlineStr">
        <x:is>
          <x:t xml:space="preserve">Петров Илья</x:t>
        </x:is>
      </x:c>
      <x:c r="H444" s="26" t="n">
        <x:v>0</x:v>
      </x:c>
    </x:row>
    <x:row r="445" ht="28" customHeight="1">
      <x:c r="A445" s="9" t="inlineStr">
        <x:is>
          <x:t xml:space="preserve">КЛ-033</x:t>
        </x:is>
      </x:c>
      <x:c r="B445" s="9" t="inlineStr">
        <x:is>
          <x:t xml:space="preserve">ООО «МультиПоставка»</x:t>
        </x:is>
      </x:c>
      <x:c r="C445" s="25" t="n">
        <x:v>46080</x:v>
      </x:c>
      <x:c r="D445" s="26" t="n">
        <x:v>106500</x:v>
      </x:c>
      <x:c r="E445" s="9" t="inlineStr">
        <x:is>
          <x:t xml:space="preserve">РТ-000852</x:t>
        </x:is>
      </x:c>
      <x:c r="F445" s="9" t="inlineStr">
        <x:is>
          <x:t xml:space="preserve">Кабель</x:t>
        </x:is>
      </x:c>
      <x:c r="G445" s="9" t="inlineStr">
        <x:is>
          <x:t xml:space="preserve">Иванова Анна</x:t>
        </x:is>
      </x:c>
      <x:c r="H445" s="26" t="n">
        <x:v>0</x:v>
      </x:c>
    </x:row>
    <x:row r="446" ht="28" customHeight="1">
      <x:c r="A446" s="9" t="inlineStr">
        <x:is>
          <x:t xml:space="preserve">КЛ-010</x:t>
        </x:is>
      </x:c>
      <x:c r="B446" s="9" t="inlineStr">
        <x:is>
          <x:t xml:space="preserve">ООО «ОрионПром»</x:t>
        </x:is>
      </x:c>
      <x:c r="C446" s="25" t="n">
        <x:v>45780</x:v>
      </x:c>
      <x:c r="D446" s="26" t="n">
        <x:v>149000</x:v>
      </x:c>
      <x:c r="E446" s="9" t="inlineStr">
        <x:is>
          <x:t xml:space="preserve">РТ-000323</x:t>
        </x:is>
      </x:c>
      <x:c r="F446" s="9" t="inlineStr">
        <x:is>
          <x:t xml:space="preserve">Промышленная химия</x:t>
        </x:is>
      </x:c>
      <x:c r="G446" s="9" t="inlineStr">
        <x:is>
          <x:t xml:space="preserve">Петров Илья</x:t>
        </x:is>
      </x:c>
      <x:c r="H446" s="26" t="n">
        <x:v>0</x:v>
      </x:c>
    </x:row>
    <x:row r="447" ht="28" customHeight="1">
      <x:c r="A447" s="9" t="inlineStr">
        <x:is>
          <x:t xml:space="preserve">КЛ-031</x:t>
        </x:is>
      </x:c>
      <x:c r="B447" s="9" t="inlineStr">
        <x:is>
          <x:t xml:space="preserve">ООО «РеверсСнаб»</x:t>
        </x:is>
      </x:c>
      <x:c r="C447" s="25" t="n">
        <x:v>46125</x:v>
      </x:c>
      <x:c r="D447" s="26" t="n">
        <x:v>101000</x:v>
      </x:c>
      <x:c r="E447" s="9" t="inlineStr">
        <x:is>
          <x:t xml:space="preserve">РТ-000733</x:t>
        </x:is>
      </x:c>
      <x:c r="F447" s="9" t="inlineStr">
        <x:is>
          <x:t xml:space="preserve">Подшипники</x:t>
        </x:is>
      </x:c>
      <x:c r="G447" s="9" t="inlineStr">
        <x:is>
          <x:t xml:space="preserve">Соколова Мария</x:t>
        </x:is>
      </x:c>
      <x:c r="H447" s="26" t="n">
        <x:v>0</x:v>
      </x:c>
    </x:row>
    <x:row r="448" ht="28" customHeight="1">
      <x:c r="A448" s="9" t="inlineStr">
        <x:is>
          <x:t xml:space="preserve">КЛ-006</x:t>
        </x:is>
      </x:c>
      <x:c r="B448" s="9" t="inlineStr">
        <x:is>
          <x:t xml:space="preserve">ООО «СибирьКабель»</x:t>
        </x:is>
      </x:c>
      <x:c r="C448" s="25" t="n">
        <x:v>45603</x:v>
      </x:c>
      <x:c r="D448" s="26" t="n">
        <x:v>101000</x:v>
      </x:c>
      <x:c r="E448" s="9" t="inlineStr">
        <x:is>
          <x:t xml:space="preserve">РТ-000204</x:t>
        </x:is>
      </x:c>
      <x:c r="F448" s="9" t="inlineStr">
        <x:is>
          <x:t xml:space="preserve">Подшипники</x:t>
        </x:is>
      </x:c>
      <x:c r="G448" s="9" t="inlineStr">
        <x:is>
          <x:t xml:space="preserve">Петров Илья</x:t>
        </x:is>
      </x:c>
      <x:c r="H448" s="26" t="n">
        <x:v>0</x:v>
      </x:c>
    </x:row>
    <x:row r="449" ht="28" customHeight="1">
      <x:c r="A449" s="9" t="inlineStr">
        <x:is>
          <x:t xml:space="preserve">КЛ-029</x:t>
        </x:is>
      </x:c>
      <x:c r="B449" s="9" t="inlineStr">
        <x:is>
          <x:t xml:space="preserve">ООО «ВозвратКомплект»</x:t>
        </x:is>
      </x:c>
      <x:c r="C449" s="25" t="n">
        <x:v>45615</x:v>
      </x:c>
      <x:c r="D449" s="26" t="n">
        <x:v>99000</x:v>
      </x:c>
      <x:c r="E449" s="9" t="inlineStr">
        <x:is>
          <x:t xml:space="preserve">РТ-000614</x:t>
        </x:is>
      </x:c>
      <x:c r="F449" s="9" t="inlineStr">
        <x:is>
          <x:t xml:space="preserve">Инструмент</x:t>
        </x:is>
      </x:c>
      <x:c r="G449" s="9" t="inlineStr">
        <x:is>
          <x:t xml:space="preserve">Иванова Анна</x:t>
        </x:is>
      </x:c>
      <x:c r="H449" s="26" t="n">
        <x:v>0</x:v>
      </x:c>
    </x:row>
    <x:row r="450" ht="28" customHeight="1">
      <x:c r="A450" s="9" t="inlineStr">
        <x:is>
          <x:t xml:space="preserve">КЛ-002</x:t>
        </x:is>
      </x:c>
      <x:c r="B450" s="9" t="inlineStr">
        <x:is>
          <x:t xml:space="preserve">ООО «СеверПодшипник»</x:t>
        </x:is>
      </x:c>
      <x:c r="C450" s="25" t="n">
        <x:v>46053</x:v>
      </x:c>
      <x:c r="D450" s="26" t="n">
        <x:v>53000</x:v>
      </x:c>
      <x:c r="E450" s="9" t="inlineStr">
        <x:is>
          <x:t xml:space="preserve">РТ-000085</x:t>
        </x:is>
      </x:c>
      <x:c r="F450" s="9" t="inlineStr">
        <x:is>
          <x:t xml:space="preserve">Крепёж</x:t>
        </x:is>
      </x:c>
      <x:c r="G450" s="9" t="inlineStr">
        <x:is>
          <x:t xml:space="preserve">Петров Илья</x:t>
        </x:is>
      </x:c>
      <x:c r="H450" s="26" t="n">
        <x:v>0</x:v>
      </x:c>
    </x:row>
    <x:row r="451" ht="28" customHeight="1">
      <x:c r="A451" s="9" t="inlineStr">
        <x:is>
          <x:t xml:space="preserve">КЛ-040</x:t>
        </x:is>
      </x:c>
      <x:c r="B451" s="9" t="inlineStr">
        <x:is>
          <x:t xml:space="preserve">ООО «МалыйРесурс»</x:t>
        </x:is>
      </x:c>
      <x:c r="C451" s="25" t="n">
        <x:v>45355</x:v>
      </x:c>
      <x:c r="D451" s="26" t="n">
        <x:v>2000</x:v>
      </x:c>
      <x:c r="E451" s="9" t="inlineStr">
        <x:is>
          <x:t xml:space="preserve">РТ-001024</x:t>
        </x:is>
      </x:c>
      <x:c r="F451" s="9" t="inlineStr">
        <x:is>
          <x:t xml:space="preserve">Промышленная химия</x:t>
        </x:is>
      </x:c>
      <x:c r="G451" s="9" t="inlineStr">
        <x:is>
          <x:t xml:space="preserve">Кузнецов Павел</x:t>
        </x:is>
      </x:c>
      <x:c r="H451" s="26" t="n">
        <x:v>0</x:v>
      </x:c>
    </x:row>
    <x:row r="452" ht="28" customHeight="1">
      <x:c r="A452" s="9" t="inlineStr">
        <x:is>
          <x:t xml:space="preserve">КЛ-019</x:t>
        </x:is>
      </x:c>
      <x:c r="B452" s="9" t="inlineStr">
        <x:is>
          <x:t xml:space="preserve">ООО «НовыйКонтур»</x:t>
        </x:is>
      </x:c>
      <x:c r="C452" s="25" t="n">
        <x:v>46195</x:v>
      </x:c>
      <x:c r="D452" s="26" t="n">
        <x:v>258000</x:v>
      </x:c>
      <x:c r="E452" s="9" t="inlineStr">
        <x:is>
          <x:t xml:space="preserve">РТ-000495</x:t>
        </x:is>
      </x:c>
      <x:c r="F452" s="9" t="inlineStr">
        <x:is>
          <x:t xml:space="preserve">Инструмент</x:t>
        </x:is>
      </x:c>
      <x:c r="G452" s="9" t="inlineStr">
        <x:is>
          <x:t xml:space="preserve">Соколова Мария</x:t>
        </x:is>
      </x:c>
      <x:c r="H452" s="26" t="n">
        <x:v>0</x:v>
      </x:c>
    </x:row>
    <x:row r="453" ht="28" customHeight="1">
      <x:c r="A453" s="9" t="inlineStr">
        <x:is>
          <x:t xml:space="preserve">КЛ-036</x:t>
        </x:is>
      </x:c>
      <x:c r="B453" s="9" t="inlineStr">
        <x:is>
          <x:t xml:space="preserve">ООО «РазовыйПоток»</x:t>
        </x:is>
      </x:c>
      <x:c r="C453" s="25" t="n">
        <x:v>45887</x:v>
      </x:c>
      <x:c r="D453" s="26" t="n">
        <x:v>461000</x:v>
      </x:c>
      <x:c r="E453" s="9" t="inlineStr">
        <x:is>
          <x:t xml:space="preserve">РТ-000905</x:t>
        </x:is>
      </x:c>
      <x:c r="F453" s="9" t="inlineStr">
        <x:is>
          <x:t xml:space="preserve">Подшипники</x:t>
        </x:is>
      </x:c>
      <x:c r="G453" s="9" t="inlineStr">
        <x:is>
          <x:t xml:space="preserve">Кузнецов Павел</x:t>
        </x:is>
      </x:c>
      <x:c r="H453" s="26" t="n">
        <x:v>0</x:v>
      </x:c>
    </x:row>
    <x:row r="454" ht="28" customHeight="1">
      <x:c r="A454" s="9" t="inlineStr">
        <x:is>
          <x:t xml:space="preserve">КЛ-012</x:t>
        </x:is>
      </x:c>
      <x:c r="B454" s="9" t="inlineStr">
        <x:is>
          <x:t xml:space="preserve">ООО «ОптМеханика»</x:t>
        </x:is>
      </x:c>
      <x:c r="C454" s="25" t="n">
        <x:v>45360</x:v>
      </x:c>
      <x:c r="D454" s="26" t="n">
        <x:v>174000</x:v>
      </x:c>
      <x:c r="E454" s="9" t="inlineStr">
        <x:is>
          <x:t xml:space="preserve">РТ-000376</x:t>
        </x:is>
      </x:c>
      <x:c r="F454" s="9" t="inlineStr">
        <x:is>
          <x:t xml:space="preserve">Крепёж</x:t>
        </x:is>
      </x:c>
      <x:c r="G454" s="9" t="inlineStr">
        <x:is>
          <x:t xml:space="preserve">Кузнецов Павел</x:t>
        </x:is>
      </x:c>
      <x:c r="H454" s="26" t="n">
        <x:v>0</x:v>
      </x:c>
    </x:row>
    <x:row r="455" ht="28" customHeight="1">
      <x:c r="A455" s="9" t="inlineStr">
        <x:is>
          <x:t xml:space="preserve">КЛ-032</x:t>
        </x:is>
      </x:c>
      <x:c r="B455" s="9" t="inlineStr">
        <x:is>
          <x:t xml:space="preserve">ООО «ДеньКомплект»</x:t>
        </x:is>
      </x:c>
      <x:c r="C455" s="25" t="n">
        <x:v>46020</x:v>
      </x:c>
      <x:c r="D455" s="26" t="n">
        <x:v>415000</x:v>
      </x:c>
      <x:c r="E455" s="9" t="inlineStr">
        <x:is>
          <x:t xml:space="preserve">РТ-000786</x:t>
        </x:is>
      </x:c>
      <x:c r="F455" s="9" t="inlineStr">
        <x:is>
          <x:t xml:space="preserve">Крепёж</x:t>
        </x:is>
      </x:c>
      <x:c r="G455" s="9" t="inlineStr">
        <x:is>
          <x:t xml:space="preserve">Кузнецов Павел</x:t>
        </x:is>
      </x:c>
      <x:c r="H455" s="26" t="n">
        <x:v>0</x:v>
      </x:c>
    </x:row>
    <x:row r="456" ht="28" customHeight="1">
      <x:c r="A456" s="9" t="inlineStr">
        <x:is>
          <x:t xml:space="preserve">КЛ-008</x:t>
        </x:is>
      </x:c>
      <x:c r="B456" s="9" t="inlineStr">
        <x:is>
          <x:t xml:space="preserve">ООО «РесурсПоставка»</x:t>
        </x:is>
      </x:c>
      <x:c r="C456" s="25" t="n">
        <x:v>45585</x:v>
      </x:c>
      <x:c r="D456" s="26" t="n">
        <x:v>126000</x:v>
      </x:c>
      <x:c r="E456" s="9" t="inlineStr">
        <x:is>
          <x:t xml:space="preserve">РТ-000257</x:t>
        </x:is>
      </x:c>
      <x:c r="F456" s="9" t="inlineStr">
        <x:is>
          <x:t xml:space="preserve">Кабель</x:t>
        </x:is>
      </x:c>
      <x:c r="G456" s="9" t="inlineStr">
        <x:is>
          <x:t xml:space="preserve">Кузнецов Павел</x:t>
        </x:is>
      </x:c>
      <x:c r="H456" s="26" t="n">
        <x:v>0</x:v>
      </x:c>
    </x:row>
    <x:row r="457" ht="28" customHeight="1">
      <x:c r="A457" s="9" t="inlineStr">
        <x:is>
          <x:t xml:space="preserve">КЛ-030</x:t>
        </x:is>
      </x:c>
      <x:c r="B457" s="9" t="inlineStr">
        <x:is>
          <x:t xml:space="preserve">ООО «КачествоОпт»</x:t>
        </x:is>
      </x:c>
      <x:c r="C457" s="25" t="n">
        <x:v>45750</x:v>
      </x:c>
      <x:c r="D457" s="26" t="n">
        <x:v>101000</x:v>
      </x:c>
      <x:c r="E457" s="9" t="inlineStr">
        <x:is>
          <x:t xml:space="preserve">РТ-000667</x:t>
        </x:is>
      </x:c>
      <x:c r="F457" s="9" t="inlineStr">
        <x:is>
          <x:t xml:space="preserve">Промышленная химия</x:t>
        </x:is>
      </x:c>
      <x:c r="G457" s="9" t="inlineStr">
        <x:is>
          <x:t xml:space="preserve">Петров Илья</x:t>
        </x:is>
      </x:c>
      <x:c r="H457" s="26" t="n">
        <x:v>0</x:v>
      </x:c>
    </x:row>
    <x:row r="458" ht="28" customHeight="1">
      <x:c r="A458" s="9" t="inlineStr">
        <x:is>
          <x:t xml:space="preserve">КЛ-005</x:t>
        </x:is>
      </x:c>
      <x:c r="B458" s="9" t="inlineStr">
        <x:is>
          <x:t xml:space="preserve">ООО «УралКрепёж»</x:t>
        </x:is>
      </x:c>
      <x:c r="C458" s="25" t="n">
        <x:v>45247</x:v>
      </x:c>
      <x:c r="D458" s="26" t="n">
        <x:v>90000</x:v>
      </x:c>
      <x:c r="E458" s="9" t="inlineStr">
        <x:is>
          <x:t xml:space="preserve">РТ-000138</x:t>
        </x:is>
      </x:c>
      <x:c r="F458" s="9" t="inlineStr">
        <x:is>
          <x:t xml:space="preserve">Промышленная химия</x:t>
        </x:is>
      </x:c>
      <x:c r="G458" s="9" t="inlineStr">
        <x:is>
          <x:t xml:space="preserve">Иванова Анна</x:t>
        </x:is>
      </x:c>
      <x:c r="H458" s="26" t="n">
        <x:v>0</x:v>
      </x:c>
    </x:row>
    <x:row r="459" ht="28" customHeight="1">
      <x:c r="A459" s="9" t="inlineStr">
        <x:is>
          <x:t xml:space="preserve">КЛ-024</x:t>
        </x:is>
      </x:c>
      <x:c r="B459" s="9" t="inlineStr">
        <x:is>
          <x:t xml:space="preserve">ООО «МонтажПроект»</x:t>
        </x:is>
      </x:c>
      <x:c r="C459" s="25" t="n">
        <x:v>45971</x:v>
      </x:c>
      <x:c r="D459" s="26" t="n">
        <x:v>317000</x:v>
      </x:c>
      <x:c r="E459" s="9" t="inlineStr">
        <x:is>
          <x:t xml:space="preserve">РТ-000548</x:t>
        </x:is>
      </x:c>
      <x:c r="F459" s="9" t="inlineStr">
        <x:is>
          <x:t xml:space="preserve">Инструмент</x:t>
        </x:is>
      </x:c>
      <x:c r="G459" s="9" t="inlineStr">
        <x:is>
          <x:t xml:space="preserve">Кузнецов Павел</x:t>
        </x:is>
      </x:c>
      <x:c r="H459" s="26" t="n">
        <x:v>0</x:v>
      </x:c>
    </x:row>
    <x:row r="460" ht="28" customHeight="1">
      <x:c r="A460" s="9" t="inlineStr">
        <x:is>
          <x:t xml:space="preserve">КЛ-001</x:t>
        </x:is>
      </x:c>
      <x:c r="B460" s="9" t="inlineStr">
        <x:is>
          <x:t xml:space="preserve">ООО «АлтайКомплект»</x:t>
        </x:is>
      </x:c>
      <x:c r="C460" s="25" t="n">
        <x:v>45547</x:v>
      </x:c>
      <x:c r="D460" s="26" t="n">
        <x:v>42000</x:v>
      </x:c>
      <x:c r="E460" s="9" t="inlineStr">
        <x:is>
          <x:t xml:space="preserve">РТ-000019</x:t>
        </x:is>
      </x:c>
      <x:c r="F460" s="9" t="inlineStr">
        <x:is>
          <x:t xml:space="preserve">Подшипники</x:t>
        </x:is>
      </x:c>
      <x:c r="G460" s="9" t="inlineStr">
        <x:is>
          <x:t xml:space="preserve">Иванова Анна</x:t>
        </x:is>
      </x:c>
      <x:c r="H460" s="26" t="n">
        <x:v>0</x:v>
      </x:c>
    </x:row>
    <x:row r="461" ht="28" customHeight="1">
      <x:c r="A461" s="9" t="inlineStr">
        <x:is>
          <x:t xml:space="preserve">КЛ-038</x:t>
        </x:is>
      </x:c>
      <x:c r="B461" s="9" t="inlineStr">
        <x:is>
          <x:t xml:space="preserve">ООО «ФлагманСнаб»</x:t>
        </x:is>
      </x:c>
      <x:c r="C461" s="25" t="n">
        <x:v>45558</x:v>
      </x:c>
      <x:c r="D461" s="26" t="n">
        <x:v>1800000</x:v>
      </x:c>
      <x:c r="E461" s="9" t="inlineStr">
        <x:is>
          <x:t xml:space="preserve">РТ-000958</x:t>
        </x:is>
      </x:c>
      <x:c r="F461" s="9" t="inlineStr">
        <x:is>
          <x:t xml:space="preserve">Кабель</x:t>
        </x:is>
      </x:c>
      <x:c r="G461" s="9" t="inlineStr">
        <x:is>
          <x:t xml:space="preserve">Петров Илья</x:t>
        </x:is>
      </x:c>
      <x:c r="H461" s="26" t="n">
        <x:v>0</x:v>
      </x:c>
    </x:row>
    <x:row r="462" ht="28" customHeight="1">
      <x:c r="A462" s="9" t="inlineStr">
        <x:is>
          <x:t xml:space="preserve">КЛ-013</x:t>
        </x:is>
      </x:c>
      <x:c r="B462" s="9" t="inlineStr">
        <x:is>
          <x:t xml:space="preserve">ООО «БазисИнструмент»</x:t>
        </x:is>
      </x:c>
      <x:c r="C462" s="25" t="n">
        <x:v>45975</x:v>
      </x:c>
      <x:c r="D462" s="26" t="n">
        <x:v>185000</x:v>
      </x:c>
      <x:c r="E462" s="9" t="inlineStr">
        <x:is>
          <x:t xml:space="preserve">РТ-000429</x:t>
        </x:is>
      </x:c>
      <x:c r="F462" s="9" t="inlineStr">
        <x:is>
          <x:t xml:space="preserve">Кабель</x:t>
        </x:is>
      </x:c>
      <x:c r="G462" s="9" t="inlineStr">
        <x:is>
          <x:t xml:space="preserve">Иванова Анна</x:t>
        </x:is>
      </x:c>
      <x:c r="H462" s="26" t="n">
        <x:v>0</x:v>
      </x:c>
    </x:row>
    <x:row r="463" ht="28" customHeight="1">
      <x:c r="A463" s="9" t="inlineStr">
        <x:is>
          <x:t xml:space="preserve">КЛ-033</x:t>
        </x:is>
      </x:c>
      <x:c r="B463" s="9" t="inlineStr">
        <x:is>
          <x:t xml:space="preserve">ООО «МультиПоставка»</x:t>
        </x:is>
      </x:c>
      <x:c r="C463" s="25" t="n">
        <x:v>45840</x:v>
      </x:c>
      <x:c r="D463" s="26" t="n">
        <x:v>427000</x:v>
      </x:c>
      <x:c r="E463" s="9" t="inlineStr">
        <x:is>
          <x:t xml:space="preserve">РТ-000839</x:t>
        </x:is>
      </x:c>
      <x:c r="F463" s="9" t="inlineStr">
        <x:is>
          <x:t xml:space="preserve">Кабель</x:t>
        </x:is>
      </x:c>
      <x:c r="G463" s="9" t="inlineStr">
        <x:is>
          <x:t xml:space="preserve">Иванова Анна</x:t>
        </x:is>
      </x:c>
      <x:c r="H463" s="26" t="n">
        <x:v>0</x:v>
      </x:c>
    </x:row>
    <x:row r="464" ht="28" customHeight="1">
      <x:c r="A464" s="9" t="inlineStr">
        <x:is>
          <x:t xml:space="preserve">КЛ-010</x:t>
        </x:is>
      </x:c>
      <x:c r="B464" s="9" t="inlineStr">
        <x:is>
          <x:t xml:space="preserve">ООО «ОрионПром»</x:t>
        </x:is>
      </x:c>
      <x:c r="C464" s="25" t="n">
        <x:v>45390</x:v>
      </x:c>
      <x:c r="D464" s="26" t="n">
        <x:v>151000</x:v>
      </x:c>
      <x:c r="E464" s="9" t="inlineStr">
        <x:is>
          <x:t xml:space="preserve">РТ-000310</x:t>
        </x:is>
      </x:c>
      <x:c r="F464" s="9" t="inlineStr">
        <x:is>
          <x:t xml:space="preserve">Промышленная химия</x:t>
        </x:is>
      </x:c>
      <x:c r="G464" s="9" t="inlineStr">
        <x:is>
          <x:t xml:space="preserve">Петров Илья</x:t>
        </x:is>
      </x:c>
      <x:c r="H464" s="26" t="n">
        <x:v>0</x:v>
      </x:c>
    </x:row>
    <x:row r="465" ht="28" customHeight="1">
      <x:c r="A465" s="9" t="inlineStr">
        <x:is>
          <x:t xml:space="preserve">КЛ-031</x:t>
        </x:is>
      </x:c>
      <x:c r="B465" s="9" t="inlineStr">
        <x:is>
          <x:t xml:space="preserve">ООО «РеверсСнаб»</x:t>
        </x:is>
      </x:c>
      <x:c r="C465" s="25" t="n">
        <x:v>45832</x:v>
      </x:c>
      <x:c r="D465" s="26" t="n">
        <x:v>0</x:v>
      </x:c>
      <x:c r="E465" s="9" t="inlineStr">
        <x:is>
          <x:t xml:space="preserve">ВЗ-000720</x:t>
        </x:is>
      </x:c>
      <x:c r="F465" s="9" t="inlineStr">
        <x:is>
          <x:t xml:space="preserve">Подшипники</x:t>
        </x:is>
      </x:c>
      <x:c r="G465" s="9" t="inlineStr">
        <x:is>
          <x:t xml:space="preserve">Соколова Мария</x:t>
        </x:is>
      </x:c>
      <x:c r="H465" s="26" t="n">
        <x:v>25000</x:v>
      </x:c>
    </x:row>
    <x:row r="466" ht="28" customHeight="1">
      <x:c r="A466" s="9" t="inlineStr">
        <x:is>
          <x:t xml:space="preserve">КЛ-006</x:t>
        </x:is>
      </x:c>
      <x:c r="B466" s="9" t="inlineStr">
        <x:is>
          <x:t xml:space="preserve">ООО «СибирьКабель»</x:t>
        </x:is>
      </x:c>
      <x:c r="C466" s="25" t="n">
        <x:v>45213</x:v>
      </x:c>
      <x:c r="D466" s="26" t="n">
        <x:v>103000</x:v>
      </x:c>
      <x:c r="E466" s="9" t="inlineStr">
        <x:is>
          <x:t xml:space="preserve">РТ-000191</x:t>
        </x:is>
      </x:c>
      <x:c r="F466" s="9" t="inlineStr">
        <x:is>
          <x:t xml:space="preserve">Подшипники</x:t>
        </x:is>
      </x:c>
      <x:c r="G466" s="9" t="inlineStr">
        <x:is>
          <x:t xml:space="preserve">Петров Илья</x:t>
        </x:is>
      </x:c>
      <x:c r="H466" s="26" t="n">
        <x:v>0</x:v>
      </x:c>
    </x:row>
    <x:row r="467" ht="28" customHeight="1">
      <x:c r="A467" s="9" t="inlineStr">
        <x:is>
          <x:t xml:space="preserve">КЛ-029</x:t>
        </x:is>
      </x:c>
      <x:c r="B467" s="9" t="inlineStr">
        <x:is>
          <x:t xml:space="preserve">ООО «ВозвратКомплект»</x:t>
        </x:is>
      </x:c>
      <x:c r="C467" s="25" t="n">
        <x:v>45315</x:v>
      </x:c>
      <x:c r="D467" s="26" t="n">
        <x:v>101000</x:v>
      </x:c>
      <x:c r="E467" s="9" t="inlineStr">
        <x:is>
          <x:t xml:space="preserve">РТ-000601</x:t>
        </x:is>
      </x:c>
      <x:c r="F467" s="9" t="inlineStr">
        <x:is>
          <x:t xml:space="preserve">Инструмент</x:t>
        </x:is>
      </x:c>
      <x:c r="G467" s="9" t="inlineStr">
        <x:is>
          <x:t xml:space="preserve">Иванова Анна</x:t>
        </x:is>
      </x:c>
      <x:c r="H467" s="26" t="n">
        <x:v>0</x:v>
      </x:c>
    </x:row>
    <x:row r="468" ht="28" customHeight="1">
      <x:c r="A468" s="9" t="inlineStr">
        <x:is>
          <x:t xml:space="preserve">КЛ-002</x:t>
        </x:is>
      </x:c>
      <x:c r="B468" s="9" t="inlineStr">
        <x:is>
          <x:t xml:space="preserve">ООО «СеверПодшипник»</x:t>
        </x:is>
      </x:c>
      <x:c r="C468" s="25" t="n">
        <x:v>45663</x:v>
      </x:c>
      <x:c r="D468" s="26" t="n">
        <x:v>55000</x:v>
      </x:c>
      <x:c r="E468" s="9" t="inlineStr">
        <x:is>
          <x:t xml:space="preserve">РТ-000072</x:t>
        </x:is>
      </x:c>
      <x:c r="F468" s="9" t="inlineStr">
        <x:is>
          <x:t xml:space="preserve">Крепёж</x:t>
        </x:is>
      </x:c>
      <x:c r="G468" s="9" t="inlineStr">
        <x:is>
          <x:t xml:space="preserve">Петров Илья</x:t>
        </x:is>
      </x:c>
      <x:c r="H468" s="26" t="n">
        <x:v>0</x:v>
      </x:c>
    </x:row>
    <x:row r="469" ht="28" customHeight="1">
      <x:c r="A469" s="9" t="inlineStr">
        <x:is>
          <x:t xml:space="preserve">КЛ-039</x:t>
        </x:is>
      </x:c>
      <x:c r="B469" s="9" t="inlineStr">
        <x:is>
          <x:t xml:space="preserve">ООО «МикроКрепёж»</x:t>
        </x:is>
      </x:c>
      <x:c r="C469" s="25" t="n">
        <x:v>45795</x:v>
      </x:c>
      <x:c r="D469" s="26" t="n">
        <x:v>2000</x:v>
      </x:c>
      <x:c r="E469" s="9" t="inlineStr">
        <x:is>
          <x:t xml:space="preserve">РТ-001011</x:t>
        </x:is>
      </x:c>
      <x:c r="F469" s="9" t="inlineStr">
        <x:is>
          <x:t xml:space="preserve">Инструмент</x:t>
        </x:is>
      </x:c>
      <x:c r="G469" s="9" t="inlineStr">
        <x:is>
          <x:t xml:space="preserve">Соколова Мария</x:t>
        </x:is>
      </x:c>
      <x:c r="H469" s="26" t="n">
        <x:v>0</x:v>
      </x:c>
    </x:row>
    <x:row r="470" ht="28" customHeight="1">
      <x:c r="A470" s="9" t="inlineStr">
        <x:is>
          <x:t xml:space="preserve">КЛ-017</x:t>
        </x:is>
      </x:c>
      <x:c r="B470" s="9" t="inlineStr">
        <x:is>
          <x:t xml:space="preserve">ООО «ПорогКомплект»</x:t>
        </x:is>
      </x:c>
      <x:c r="C470" s="25" t="n">
        <x:v>45325</x:v>
      </x:c>
      <x:c r="D470" s="26" t="n">
        <x:v>91000</x:v>
      </x:c>
      <x:c r="E470" s="9" t="inlineStr">
        <x:is>
          <x:t xml:space="preserve">РТ-000482</x:t>
        </x:is>
      </x:c>
      <x:c r="F470" s="9" t="inlineStr">
        <x:is>
          <x:t xml:space="preserve">Крепёж</x:t>
        </x:is>
      </x:c>
      <x:c r="G470" s="9" t="inlineStr">
        <x:is>
          <x:t xml:space="preserve">Иванова Анна</x:t>
        </x:is>
      </x:c>
      <x:c r="H470" s="26" t="n">
        <x:v>0</x:v>
      </x:c>
    </x:row>
    <x:row r="471" ht="28" customHeight="1">
      <x:c r="A471" s="9" t="inlineStr">
        <x:is>
          <x:t xml:space="preserve">КЛ-035</x:t>
        </x:is>
      </x:c>
      <x:c r="B471" s="9" t="inlineStr">
        <x:is>
          <x:t xml:space="preserve">ООО «НеритмСнаб»</x:t>
        </x:is>
      </x:c>
      <x:c r="C471" s="25" t="n">
        <x:v>45955</x:v>
      </x:c>
      <x:c r="D471" s="26" t="n">
        <x:v>450000</x:v>
      </x:c>
      <x:c r="E471" s="9" t="inlineStr">
        <x:is>
          <x:t xml:space="preserve">РТ-000892</x:t>
        </x:is>
      </x:c>
      <x:c r="F471" s="9" t="inlineStr">
        <x:is>
          <x:t xml:space="preserve">Промышленная химия</x:t>
        </x:is>
      </x:c>
      <x:c r="G471" s="9" t="inlineStr">
        <x:is>
          <x:t xml:space="preserve">Соколова Мария</x:t>
        </x:is>
      </x:c>
      <x:c r="H471" s="26" t="n">
        <x:v>0</x:v>
      </x:c>
    </x:row>
    <x:row r="472" ht="28" customHeight="1">
      <x:c r="A472" s="9" t="inlineStr">
        <x:is>
          <x:t xml:space="preserve">КЛ-011</x:t>
        </x:is>
      </x:c>
      <x:c r="B472" s="9" t="inlineStr">
        <x:is>
          <x:t xml:space="preserve">ООО «СфераКомплект»</x:t>
        </x:is>
      </x:c>
      <x:c r="C472" s="25" t="n">
        <x:v>45975</x:v>
      </x:c>
      <x:c r="D472" s="26" t="n">
        <x:v>161000</x:v>
      </x:c>
      <x:c r="E472" s="9" t="inlineStr">
        <x:is>
          <x:t xml:space="preserve">РТ-000363</x:t>
        </x:is>
      </x:c>
      <x:c r="F472" s="9" t="inlineStr">
        <x:is>
          <x:t xml:space="preserve">Подшипники</x:t>
        </x:is>
      </x:c>
      <x:c r="G472" s="9" t="inlineStr">
        <x:is>
          <x:t xml:space="preserve">Соколова Мария</x:t>
        </x:is>
      </x:c>
      <x:c r="H472" s="26" t="n">
        <x:v>0</x:v>
      </x:c>
    </x:row>
    <x:row r="473" ht="28" customHeight="1">
      <x:c r="A473" s="9" t="inlineStr">
        <x:is>
          <x:t xml:space="preserve">КЛ-032</x:t>
        </x:is>
      </x:c>
      <x:c r="B473" s="9" t="inlineStr">
        <x:is>
          <x:t xml:space="preserve">ООО «ДеньКомплект»</x:t>
        </x:is>
      </x:c>
      <x:c r="C473" s="25" t="n">
        <x:v>45810</x:v>
      </x:c>
      <x:c r="D473" s="26" t="n">
        <x:v>414000</x:v>
      </x:c>
      <x:c r="E473" s="9" t="inlineStr">
        <x:is>
          <x:t xml:space="preserve">РТ-000773</x:t>
        </x:is>
      </x:c>
      <x:c r="F473" s="9" t="inlineStr">
        <x:is>
          <x:t xml:space="preserve">Крепёж</x:t>
        </x:is>
      </x:c>
      <x:c r="G473" s="9" t="inlineStr">
        <x:is>
          <x:t xml:space="preserve">Кузнецов Павел</x:t>
        </x:is>
      </x:c>
      <x:c r="H473" s="26" t="n">
        <x:v>0</x:v>
      </x:c>
    </x:row>
    <x:row r="474" ht="28" customHeight="1">
      <x:c r="A474" s="9" t="inlineStr">
        <x:is>
          <x:t xml:space="preserve">КЛ-007</x:t>
        </x:is>
      </x:c>
      <x:c r="B474" s="9" t="inlineStr">
        <x:is>
          <x:t xml:space="preserve">ООО «ПромКонтур»</x:t>
        </x:is>
      </x:c>
      <x:c r="C474" s="25" t="n">
        <x:v>45980</x:v>
      </x:c>
      <x:c r="D474" s="26" t="n">
        <x:v>113000</x:v>
      </x:c>
      <x:c r="E474" s="9" t="inlineStr">
        <x:is>
          <x:t xml:space="preserve">РТ-000244</x:t>
        </x:is>
      </x:c>
      <x:c r="F474" s="9" t="inlineStr">
        <x:is>
          <x:t xml:space="preserve">Крепёж</x:t>
        </x:is>
      </x:c>
      <x:c r="G474" s="9" t="inlineStr">
        <x:is>
          <x:t xml:space="preserve">Соколова Мария</x:t>
        </x:is>
      </x:c>
      <x:c r="H474" s="26" t="n">
        <x:v>0</x:v>
      </x:c>
    </x:row>
    <x:row r="475" ht="28" customHeight="1">
      <x:c r="A475" s="9" t="inlineStr">
        <x:is>
          <x:t xml:space="preserve">КЛ-030</x:t>
        </x:is>
      </x:c>
      <x:c r="B475" s="9" t="inlineStr">
        <x:is>
          <x:t xml:space="preserve">ООО «КачествоОпт»</x:t>
        </x:is>
      </x:c>
      <x:c r="C475" s="25" t="n">
        <x:v>45457</x:v>
      </x:c>
      <x:c r="D475" s="26" t="n">
        <x:v>0</x:v>
      </x:c>
      <x:c r="E475" s="9" t="inlineStr">
        <x:is>
          <x:t xml:space="preserve">ВЗ-000654</x:t>
        </x:is>
      </x:c>
      <x:c r="F475" s="9" t="inlineStr">
        <x:is>
          <x:t xml:space="preserve">Промышленная химия</x:t>
        </x:is>
      </x:c>
      <x:c r="G475" s="9" t="inlineStr">
        <x:is>
          <x:t xml:space="preserve">Петров Илья</x:t>
        </x:is>
      </x:c>
      <x:c r="H475" s="26" t="n">
        <x:v>100000</x:v>
      </x:c>
    </x:row>
    <x:row r="476" ht="28" customHeight="1">
      <x:c r="A476" s="9" t="inlineStr">
        <x:is>
          <x:t xml:space="preserve">КЛ-004</x:t>
        </x:is>
      </x:c>
      <x:c r="B476" s="9" t="inlineStr">
        <x:is>
          <x:t xml:space="preserve">ООО «ТехноОпт»</x:t>
        </x:is>
      </x:c>
      <x:c r="C476" s="25" t="n">
        <x:v>45705</x:v>
      </x:c>
      <x:c r="D476" s="26" t="n">
        <x:v>77000</x:v>
      </x:c>
      <x:c r="E476" s="9" t="inlineStr">
        <x:is>
          <x:t xml:space="preserve">РТ-000125</x:t>
        </x:is>
      </x:c>
      <x:c r="F476" s="9" t="inlineStr">
        <x:is>
          <x:t xml:space="preserve">Инструмент</x:t>
        </x:is>
      </x:c>
      <x:c r="G476" s="9" t="inlineStr">
        <x:is>
          <x:t xml:space="preserve">Кузнецов Павел</x:t>
        </x:is>
      </x:c>
      <x:c r="H476" s="26" t="n">
        <x:v>0</x:v>
      </x:c>
    </x:row>
    <x:row r="477" ht="28" customHeight="1">
      <x:c r="A477" s="9" t="inlineStr">
        <x:is>
          <x:t xml:space="preserve">КЛ-023</x:t>
        </x:is>
      </x:c>
      <x:c r="B477" s="9" t="inlineStr">
        <x:is>
          <x:t xml:space="preserve">ООО «СадТехника»</x:t>
        </x:is>
      </x:c>
      <x:c r="C477" s="25" t="n">
        <x:v>45761</x:v>
      </x:c>
      <x:c r="D477" s="26" t="n">
        <x:v>307000</x:v>
      </x:c>
      <x:c r="E477" s="9" t="inlineStr">
        <x:is>
          <x:t xml:space="preserve">РТ-000535</x:t>
        </x:is>
      </x:c>
      <x:c r="F477" s="9" t="inlineStr">
        <x:is>
          <x:t xml:space="preserve">Кабель</x:t>
        </x:is>
      </x:c>
      <x:c r="G477" s="9" t="inlineStr">
        <x:is>
          <x:t xml:space="preserve">Соколова Мария</x:t>
        </x:is>
      </x:c>
      <x:c r="H477" s="26" t="n">
        <x:v>0</x:v>
      </x:c>
    </x:row>
    <x:row r="478" ht="28" customHeight="1">
      <x:c r="A478" s="9" t="inlineStr">
        <x:is>
          <x:t xml:space="preserve">КЛ-001</x:t>
        </x:is>
      </x:c>
      <x:c r="B478" s="9" t="inlineStr">
        <x:is>
          <x:t xml:space="preserve">ООО «АлтайКомплект»</x:t>
        </x:is>
      </x:c>
      <x:c r="C478" s="25" t="n">
        <x:v>45287</x:v>
      </x:c>
      <x:c r="D478" s="26" t="n">
        <x:v>41000</x:v>
      </x:c>
      <x:c r="E478" s="9" t="inlineStr">
        <x:is>
          <x:t xml:space="preserve">РТ-000006</x:t>
        </x:is>
      </x:c>
      <x:c r="F478" s="9" t="inlineStr">
        <x:is>
          <x:t xml:space="preserve">Подшипники</x:t>
        </x:is>
      </x:c>
      <x:c r="G478" s="9" t="inlineStr">
        <x:is>
          <x:t xml:space="preserve">Иванова Анна</x:t>
        </x:is>
      </x:c>
      <x:c r="H478" s="26" t="n">
        <x:v>0</x:v>
      </x:c>
    </x:row>
    <x:row r="479" ht="28" customHeight="1">
      <x:c r="A479" s="9" t="inlineStr">
        <x:is>
          <x:t xml:space="preserve">КЛ-037</x:t>
        </x:is>
      </x:c>
      <x:c r="B479" s="9" t="inlineStr">
        <x:is>
          <x:t xml:space="preserve">ООО «АтлантПром»</x:t>
        </x:is>
      </x:c>
      <x:c r="C479" s="25" t="n">
        <x:v>46221</x:v>
      </x:c>
      <x:c r="D479" s="26" t="n">
        <x:v>2201000</x:v>
      </x:c>
      <x:c r="E479" s="9" t="inlineStr">
        <x:is>
          <x:t xml:space="preserve">РТ-000945</x:t>
        </x:is>
      </x:c>
      <x:c r="F479" s="9" t="inlineStr">
        <x:is>
          <x:t xml:space="preserve">Крепёж</x:t>
        </x:is>
      </x:c>
      <x:c r="G479" s="9" t="inlineStr">
        <x:is>
          <x:t xml:space="preserve">Иванова Анна</x:t>
        </x:is>
      </x:c>
      <x:c r="H479" s="26" t="n">
        <x:v>0</x:v>
      </x:c>
    </x:row>
    <x:row r="480" ht="28" customHeight="1">
      <x:c r="A480" s="9" t="inlineStr">
        <x:is>
          <x:t xml:space="preserve">КЛ-013</x:t>
        </x:is>
      </x:c>
      <x:c r="B480" s="9" t="inlineStr">
        <x:is>
          <x:t xml:space="preserve">ООО «БазисИнструмент»</x:t>
        </x:is>
      </x:c>
      <x:c r="C480" s="25" t="n">
        <x:v>45585</x:v>
      </x:c>
      <x:c r="D480" s="26" t="n">
        <x:v>187000</x:v>
      </x:c>
      <x:c r="E480" s="9" t="inlineStr">
        <x:is>
          <x:t xml:space="preserve">РТ-000416</x:t>
        </x:is>
      </x:c>
      <x:c r="F480" s="9" t="inlineStr">
        <x:is>
          <x:t xml:space="preserve">Кабель</x:t>
        </x:is>
      </x:c>
      <x:c r="G480" s="9" t="inlineStr">
        <x:is>
          <x:t xml:space="preserve">Иванова Анна</x:t>
        </x:is>
      </x:c>
      <x:c r="H480" s="26" t="n">
        <x:v>0</x:v>
      </x:c>
    </x:row>
    <x:row r="481" ht="28" customHeight="1">
      <x:c r="A481" s="9" t="inlineStr">
        <x:is>
          <x:t xml:space="preserve">КЛ-033</x:t>
        </x:is>
      </x:c>
      <x:c r="B481" s="9" t="inlineStr">
        <x:is>
          <x:t xml:space="preserve">ООО «МультиПоставка»</x:t>
        </x:is>
      </x:c>
      <x:c r="C481" s="25" t="n">
        <x:v>45630</x:v>
      </x:c>
      <x:c r="D481" s="26" t="n">
        <x:v>426000</x:v>
      </x:c>
      <x:c r="E481" s="9" t="inlineStr">
        <x:is>
          <x:t xml:space="preserve">РТ-000826</x:t>
        </x:is>
      </x:c>
      <x:c r="F481" s="9" t="inlineStr">
        <x:is>
          <x:t xml:space="preserve">Кабель</x:t>
        </x:is>
      </x:c>
      <x:c r="G481" s="9" t="inlineStr">
        <x:is>
          <x:t xml:space="preserve">Иванова Анна</x:t>
        </x:is>
      </x:c>
      <x:c r="H481" s="26" t="n">
        <x:v>0</x:v>
      </x:c>
    </x:row>
    <x:row r="482" ht="28" customHeight="1">
      <x:c r="A482" s="9" t="inlineStr">
        <x:is>
          <x:t xml:space="preserve">КЛ-009</x:t>
        </x:is>
      </x:c>
      <x:c r="B482" s="9" t="inlineStr">
        <x:is>
          <x:t xml:space="preserve">ООО «МагистральСнаб»</x:t>
        </x:is>
      </x:c>
      <x:c r="C482" s="25" t="n">
        <x:v>46035</x:v>
      </x:c>
      <x:c r="D482" s="26" t="n">
        <x:v>139000</x:v>
      </x:c>
      <x:c r="E482" s="9" t="inlineStr">
        <x:is>
          <x:t xml:space="preserve">РТ-000297</x:t>
        </x:is>
      </x:c>
      <x:c r="F482" s="9" t="inlineStr">
        <x:is>
          <x:t xml:space="preserve">Инструмент</x:t>
        </x:is>
      </x:c>
      <x:c r="G482" s="9" t="inlineStr">
        <x:is>
          <x:t xml:space="preserve">Иванова Анна</x:t>
        </x:is>
      </x:c>
      <x:c r="H482" s="26" t="n">
        <x:v>0</x:v>
      </x:c>
    </x:row>
    <x:row r="483" ht="28" customHeight="1">
      <x:c r="A483" s="9" t="inlineStr">
        <x:is>
          <x:t xml:space="preserve">КЛ-031</x:t>
        </x:is>
      </x:c>
      <x:c r="B483" s="9" t="inlineStr">
        <x:is>
          <x:t xml:space="preserve">ООО «РеверсСнаб»</x:t>
        </x:is>
      </x:c>
      <x:c r="C483" s="25" t="n">
        <x:v>45555</x:v>
      </x:c>
      <x:c r="D483" s="26" t="n">
        <x:v>100000</x:v>
      </x:c>
      <x:c r="E483" s="9" t="inlineStr">
        <x:is>
          <x:t xml:space="preserve">РТ-000707</x:t>
        </x:is>
      </x:c>
      <x:c r="F483" s="9" t="inlineStr">
        <x:is>
          <x:t xml:space="preserve">Подшипники</x:t>
        </x:is>
      </x:c>
      <x:c r="G483" s="9" t="inlineStr">
        <x:is>
          <x:t xml:space="preserve">Соколова Мария</x:t>
        </x:is>
      </x:c>
      <x:c r="H483" s="26" t="n">
        <x:v>0</x:v>
      </x:c>
    </x:row>
    <x:row r="484" ht="28" customHeight="1">
      <x:c r="A484" s="9" t="inlineStr">
        <x:is>
          <x:t xml:space="preserve">КЛ-005</x:t>
        </x:is>
      </x:c>
      <x:c r="B484" s="9" t="inlineStr">
        <x:is>
          <x:t xml:space="preserve">ООО «УралКрепёж»</x:t>
        </x:is>
      </x:c>
      <x:c r="C484" s="25" t="n">
        <x:v>46047</x:v>
      </x:c>
      <x:c r="D484" s="26" t="n">
        <x:v>91000</x:v>
      </x:c>
      <x:c r="E484" s="9" t="inlineStr">
        <x:is>
          <x:t xml:space="preserve">РТ-000178</x:t>
        </x:is>
      </x:c>
      <x:c r="F484" s="9" t="inlineStr">
        <x:is>
          <x:t xml:space="preserve">Промышленная химия</x:t>
        </x:is>
      </x:c>
      <x:c r="G484" s="9" t="inlineStr">
        <x:is>
          <x:t xml:space="preserve">Иванова Анна</x:t>
        </x:is>
      </x:c>
      <x:c r="H484" s="26" t="n">
        <x:v>0</x:v>
      </x:c>
    </x:row>
    <x:row r="485" ht="28" customHeight="1">
      <x:c r="A485" s="9" t="inlineStr">
        <x:is>
          <x:t xml:space="preserve">КЛ-028</x:t>
        </x:is>
      </x:c>
      <x:c r="B485" s="9" t="inlineStr">
        <x:is>
          <x:t xml:space="preserve">ООО «РостСнаб»</x:t>
        </x:is>
      </x:c>
      <x:c r="C485" s="25" t="n">
        <x:v>45870</x:v>
      </x:c>
      <x:c r="D485" s="26" t="n">
        <x:v>367000</x:v>
      </x:c>
      <x:c r="E485" s="9" t="inlineStr">
        <x:is>
          <x:t xml:space="preserve">РТ-000588</x:t>
        </x:is>
      </x:c>
      <x:c r="F485" s="9" t="inlineStr">
        <x:is>
          <x:t xml:space="preserve">Кабель</x:t>
        </x:is>
      </x:c>
      <x:c r="G485" s="9" t="inlineStr">
        <x:is>
          <x:t xml:space="preserve">Кузнецов Павел</x:t>
        </x:is>
      </x:c>
      <x:c r="H485" s="26" t="n">
        <x:v>0</x:v>
      </x:c>
    </x:row>
    <x:row r="486" ht="28" customHeight="1">
      <x:c r="A486" s="9" t="inlineStr">
        <x:is>
          <x:t xml:space="preserve">КЛ-002</x:t>
        </x:is>
      </x:c>
      <x:c r="B486" s="9" t="inlineStr">
        <x:is>
          <x:t xml:space="preserve">ООО «СеверПодшипник»</x:t>
        </x:is>
      </x:c>
      <x:c r="C486" s="25" t="n">
        <x:v>45273</x:v>
      </x:c>
      <x:c r="D486" s="26" t="n">
        <x:v>54000</x:v>
      </x:c>
      <x:c r="E486" s="9" t="inlineStr">
        <x:is>
          <x:t xml:space="preserve">РТ-000059</x:t>
        </x:is>
      </x:c>
      <x:c r="F486" s="9" t="inlineStr">
        <x:is>
          <x:t xml:space="preserve">Крепёж</x:t>
        </x:is>
      </x:c>
      <x:c r="G486" s="9" t="inlineStr">
        <x:is>
          <x:t xml:space="preserve">Петров Илья</x:t>
        </x:is>
      </x:c>
      <x:c r="H486" s="26" t="n">
        <x:v>0</x:v>
      </x:c>
    </x:row>
    <x:row r="487" ht="28" customHeight="1">
      <x:c r="A487" s="9" t="inlineStr">
        <x:is>
          <x:t xml:space="preserve">КЛ-039</x:t>
        </x:is>
      </x:c>
      <x:c r="B487" s="9" t="inlineStr">
        <x:is>
          <x:t xml:space="preserve">ООО «МикроКрепёж»</x:t>
        </x:is>
      </x:c>
      <x:c r="C487" s="25" t="n">
        <x:v>45535</x:v>
      </x:c>
      <x:c r="D487" s="26" t="n">
        <x:v>1000</x:v>
      </x:c>
      <x:c r="E487" s="9" t="inlineStr">
        <x:is>
          <x:t xml:space="preserve">РТ-000998</x:t>
        </x:is>
      </x:c>
      <x:c r="F487" s="9" t="inlineStr">
        <x:is>
          <x:t xml:space="preserve">Инструмент</x:t>
        </x:is>
      </x:c>
      <x:c r="G487" s="9" t="inlineStr">
        <x:is>
          <x:t xml:space="preserve">Соколова Мария</x:t>
        </x:is>
      </x:c>
      <x:c r="H487" s="26" t="n">
        <x:v>0</x:v>
      </x:c>
    </x:row>
    <x:row r="488" ht="28" customHeight="1">
      <x:c r="A488" s="9" t="inlineStr">
        <x:is>
          <x:t xml:space="preserve">КЛ-015</x:t>
        </x:is>
      </x:c>
      <x:c r="B488" s="9" t="inlineStr">
        <x:is>
          <x:t xml:space="preserve">ООО «СпектрПоставка»</x:t>
        </x:is>
      </x:c>
      <x:c r="C488" s="25" t="n">
        <x:v>46065</x:v>
      </x:c>
      <x:c r="D488" s="26" t="n">
        <x:v>1199000</x:v>
      </x:c>
      <x:c r="E488" s="9" t="inlineStr">
        <x:is>
          <x:t xml:space="preserve">РТ-000469</x:t>
        </x:is>
      </x:c>
      <x:c r="F488" s="9" t="inlineStr">
        <x:is>
          <x:t xml:space="preserve">Промышленная химия</x:t>
        </x:is>
      </x:c>
      <x:c r="G488" s="9" t="inlineStr">
        <x:is>
          <x:t xml:space="preserve">Соколова Мария</x:t>
        </x:is>
      </x:c>
      <x:c r="H488" s="26" t="n">
        <x:v>0</x:v>
      </x:c>
    </x:row>
    <x:row r="489" ht="28" customHeight="1">
      <x:c r="A489" s="9" t="inlineStr">
        <x:is>
          <x:t xml:space="preserve">КЛ-035</x:t>
        </x:is>
      </x:c>
      <x:c r="B489" s="9" t="inlineStr">
        <x:is>
          <x:t xml:space="preserve">ООО «НеритмСнаб»</x:t>
        </x:is>
      </x:c>
      <x:c r="C489" s="25" t="n">
        <x:v>45292</x:v>
      </x:c>
      <x:c r="D489" s="26" t="n">
        <x:v>449000</x:v>
      </x:c>
      <x:c r="E489" s="9" t="inlineStr">
        <x:is>
          <x:t xml:space="preserve">РТ-000879</x:t>
        </x:is>
      </x:c>
      <x:c r="F489" s="9" t="inlineStr">
        <x:is>
          <x:t xml:space="preserve">Промышленная химия</x:t>
        </x:is>
      </x:c>
      <x:c r="G489" s="9" t="inlineStr">
        <x:is>
          <x:t xml:space="preserve">Соколова Мария</x:t>
        </x:is>
      </x:c>
      <x:c r="H489" s="26" t="n">
        <x:v>0</x:v>
      </x:c>
    </x:row>
    <x:row r="490" ht="28" customHeight="1">
      <x:c r="A490" s="9" t="inlineStr">
        <x:is>
          <x:t xml:space="preserve">КЛ-011</x:t>
        </x:is>
      </x:c>
      <x:c r="B490" s="9" t="inlineStr">
        <x:is>
          <x:t xml:space="preserve">ООО «СфераКомплект»</x:t>
        </x:is>
      </x:c>
      <x:c r="C490" s="25" t="n">
        <x:v>45585</x:v>
      </x:c>
      <x:c r="D490" s="26" t="n">
        <x:v>163000</x:v>
      </x:c>
      <x:c r="E490" s="9" t="inlineStr">
        <x:is>
          <x:t xml:space="preserve">РТ-000350</x:t>
        </x:is>
      </x:c>
      <x:c r="F490" s="9" t="inlineStr">
        <x:is>
          <x:t xml:space="preserve">Подшипники</x:t>
        </x:is>
      </x:c>
      <x:c r="G490" s="9" t="inlineStr">
        <x:is>
          <x:t xml:space="preserve">Соколова Мария</x:t>
        </x:is>
      </x:c>
      <x:c r="H490" s="26" t="n">
        <x:v>0</x:v>
      </x:c>
    </x:row>
    <x:row r="491" ht="28" customHeight="1">
      <x:c r="A491" s="9" t="inlineStr">
        <x:is>
          <x:t xml:space="preserve">КЛ-032</x:t>
        </x:is>
      </x:c>
      <x:c r="B491" s="9" t="inlineStr">
        <x:is>
          <x:t xml:space="preserve">ООО «ДеньКомплект»</x:t>
        </x:is>
      </x:c>
      <x:c r="C491" s="25" t="n">
        <x:v>45540</x:v>
      </x:c>
      <x:c r="D491" s="26" t="n">
        <x:v>62100</x:v>
      </x:c>
      <x:c r="E491" s="9" t="inlineStr">
        <x:is>
          <x:t xml:space="preserve">РТ-000760</x:t>
        </x:is>
      </x:c>
      <x:c r="F491" s="9" t="inlineStr">
        <x:is>
          <x:t xml:space="preserve">Крепёж</x:t>
        </x:is>
      </x:c>
      <x:c r="G491" s="9" t="inlineStr">
        <x:is>
          <x:t xml:space="preserve">Кузнецов Павел</x:t>
        </x:is>
      </x:c>
      <x:c r="H491" s="26" t="n">
        <x:v>0</x:v>
      </x:c>
    </x:row>
    <x:row r="492" ht="28" customHeight="1">
      <x:c r="A492" s="9" t="inlineStr">
        <x:is>
          <x:t xml:space="preserve">КЛ-007</x:t>
        </x:is>
      </x:c>
      <x:c r="B492" s="9" t="inlineStr">
        <x:is>
          <x:t xml:space="preserve">ООО «ПромКонтур»</x:t>
        </x:is>
      </x:c>
      <x:c r="C492" s="25" t="n">
        <x:v>45395</x:v>
      </x:c>
      <x:c r="D492" s="26" t="n">
        <x:v>115000</x:v>
      </x:c>
      <x:c r="E492" s="9" t="inlineStr">
        <x:is>
          <x:t xml:space="preserve">РТ-000231</x:t>
        </x:is>
      </x:c>
      <x:c r="F492" s="9" t="inlineStr">
        <x:is>
          <x:t xml:space="preserve">Крепёж</x:t>
        </x:is>
      </x:c>
      <x:c r="G492" s="9" t="inlineStr">
        <x:is>
          <x:t xml:space="preserve">Соколова Мария</x:t>
        </x:is>
      </x:c>
      <x:c r="H492" s="26" t="n">
        <x:v>0</x:v>
      </x:c>
    </x:row>
    <x:row r="493" ht="28" customHeight="1">
      <x:c r="A493" s="9" t="inlineStr">
        <x:is>
          <x:t xml:space="preserve">КЛ-030</x:t>
        </x:is>
      </x:c>
      <x:c r="B493" s="9" t="inlineStr">
        <x:is>
          <x:t xml:space="preserve">ООО «КачествоОпт»</x:t>
        </x:is>
      </x:c>
      <x:c r="C493" s="25" t="n">
        <x:v>45180</x:v>
      </x:c>
      <x:c r="D493" s="26" t="n">
        <x:v>100000</x:v>
      </x:c>
      <x:c r="E493" s="9" t="inlineStr">
        <x:is>
          <x:t xml:space="preserve">РТ-000641</x:t>
        </x:is>
      </x:c>
      <x:c r="F493" s="9" t="inlineStr">
        <x:is>
          <x:t xml:space="preserve">Промышленная химия</x:t>
        </x:is>
      </x:c>
      <x:c r="G493" s="9" t="inlineStr">
        <x:is>
          <x:t xml:space="preserve">Петров Илья</x:t>
        </x:is>
      </x:c>
      <x:c r="H493" s="26" t="n">
        <x:v>0</x:v>
      </x:c>
    </x:row>
    <x:row r="494" ht="28" customHeight="1">
      <x:c r="A494" s="9" t="inlineStr">
        <x:is>
          <x:t xml:space="preserve">КЛ-003</x:t>
        </x:is>
      </x:c>
      <x:c r="B494" s="9" t="inlineStr">
        <x:is>
          <x:t xml:space="preserve">ООО «ВекторСнаб»</x:t>
        </x:is>
      </x:c>
      <x:c r="C494" s="25" t="n">
        <x:v>46070</x:v>
      </x:c>
      <x:c r="D494" s="26" t="n">
        <x:v>67000</x:v>
      </x:c>
      <x:c r="E494" s="9" t="inlineStr">
        <x:is>
          <x:t xml:space="preserve">РТ-000112</x:t>
        </x:is>
      </x:c>
      <x:c r="F494" s="9" t="inlineStr">
        <x:is>
          <x:t xml:space="preserve">Кабель</x:t>
        </x:is>
      </x:c>
      <x:c r="G494" s="9" t="inlineStr">
        <x:is>
          <x:t xml:space="preserve">Соколова Мария</x:t>
        </x:is>
      </x:c>
      <x:c r="H494" s="26" t="n">
        <x:v>0</x:v>
      </x:c>
    </x:row>
    <x:row r="495" ht="28" customHeight="1">
      <x:c r="A495" s="9" t="inlineStr">
        <x:is>
          <x:t xml:space="preserve">КЛ-022</x:t>
        </x:is>
      </x:c>
      <x:c r="B495" s="9" t="inlineStr">
        <x:is>
          <x:t xml:space="preserve">ООО «ПолеСнаб»</x:t>
        </x:is>
      </x:c>
      <x:c r="C495" s="25" t="n">
        <x:v>45801</x:v>
      </x:c>
      <x:c r="D495" s="26" t="n">
        <x:v>294000</x:v>
      </x:c>
      <x:c r="E495" s="9" t="inlineStr">
        <x:is>
          <x:t xml:space="preserve">РТ-000522</x:t>
        </x:is>
      </x:c>
      <x:c r="F495" s="9" t="inlineStr">
        <x:is>
          <x:t xml:space="preserve">Крепёж</x:t>
        </x:is>
      </x:c>
      <x:c r="G495" s="9" t="inlineStr">
        <x:is>
          <x:t xml:space="preserve">Петров Илья</x:t>
        </x:is>
      </x:c>
      <x:c r="H495" s="26" t="n">
        <x:v>0</x:v>
      </x:c>
    </x:row>
    <x:row r="496" ht="28" customHeight="1">
      <x:c r="A496" s="9" t="inlineStr">
        <x:is>
          <x:t xml:space="preserve">КЛ-037</x:t>
        </x:is>
      </x:c>
      <x:c r="B496" s="9" t="inlineStr">
        <x:is>
          <x:t xml:space="preserve">ООО «АтлантПром»</x:t>
        </x:is>
      </x:c>
      <x:c r="C496" s="25" t="n">
        <x:v>45831</x:v>
      </x:c>
      <x:c r="D496" s="26" t="n">
        <x:v>2200000</x:v>
      </x:c>
      <x:c r="E496" s="9" t="inlineStr">
        <x:is>
          <x:t xml:space="preserve">РТ-000932</x:t>
        </x:is>
      </x:c>
      <x:c r="F496" s="9" t="inlineStr">
        <x:is>
          <x:t xml:space="preserve">Крепёж</x:t>
        </x:is>
      </x:c>
      <x:c r="G496" s="9" t="inlineStr">
        <x:is>
          <x:t xml:space="preserve">Иванова Анна</x:t>
        </x:is>
      </x:c>
      <x:c r="H496" s="26" t="n">
        <x:v>0</x:v>
      </x:c>
    </x:row>
    <x:row r="497" ht="28" customHeight="1">
      <x:c r="A497" s="9" t="inlineStr">
        <x:is>
          <x:t xml:space="preserve">КЛ-013</x:t>
        </x:is>
      </x:c>
      <x:c r="B497" s="9" t="inlineStr">
        <x:is>
          <x:t xml:space="preserve">ООО «БазисИнструмент»</x:t>
        </x:is>
      </x:c>
      <x:c r="C497" s="25" t="n">
        <x:v>45195</x:v>
      </x:c>
      <x:c r="D497" s="26" t="n">
        <x:v>186000</x:v>
      </x:c>
      <x:c r="E497" s="9" t="inlineStr">
        <x:is>
          <x:t xml:space="preserve">РТ-000403</x:t>
        </x:is>
      </x:c>
      <x:c r="F497" s="9" t="inlineStr">
        <x:is>
          <x:t xml:space="preserve">Кабель</x:t>
        </x:is>
      </x:c>
      <x:c r="G497" s="9" t="inlineStr">
        <x:is>
          <x:t xml:space="preserve">Иванова Анна</x:t>
        </x:is>
      </x:c>
      <x:c r="H497" s="26" t="n">
        <x:v>0</x:v>
      </x:c>
    </x:row>
    <x:row r="498" ht="28" customHeight="1">
      <x:c r="A498" s="9" t="inlineStr">
        <x:is>
          <x:t xml:space="preserve">КЛ-033</x:t>
        </x:is>
      </x:c>
      <x:c r="B498" s="9" t="inlineStr">
        <x:is>
          <x:t xml:space="preserve">ООО «МультиПоставка»</x:t>
        </x:is>
      </x:c>
      <x:c r="C498" s="25" t="n">
        <x:v>45360</x:v>
      </x:c>
      <x:c r="D498" s="26" t="n">
        <x:v>63900</x:v>
      </x:c>
      <x:c r="E498" s="9" t="inlineStr">
        <x:is>
          <x:t xml:space="preserve">РТ-000813</x:t>
        </x:is>
      </x:c>
      <x:c r="F498" s="9" t="inlineStr">
        <x:is>
          <x:t xml:space="preserve">Кабель</x:t>
        </x:is>
      </x:c>
      <x:c r="G498" s="9" t="inlineStr">
        <x:is>
          <x:t xml:space="preserve">Иванова Анна</x:t>
        </x:is>
      </x:c>
      <x:c r="H498" s="26" t="n">
        <x:v>0</x:v>
      </x:c>
    </x:row>
    <x:row r="499" ht="28" customHeight="1">
      <x:c r="A499" s="9" t="inlineStr">
        <x:is>
          <x:t xml:space="preserve">КЛ-009</x:t>
        </x:is>
      </x:c>
      <x:c r="B499" s="9" t="inlineStr">
        <x:is>
          <x:t xml:space="preserve">ООО «МагистральСнаб»</x:t>
        </x:is>
      </x:c>
      <x:c r="C499" s="25" t="n">
        <x:v>45645</x:v>
      </x:c>
      <x:c r="D499" s="26" t="n">
        <x:v>138000</x:v>
      </x:c>
      <x:c r="E499" s="9" t="inlineStr">
        <x:is>
          <x:t xml:space="preserve">РТ-000284</x:t>
        </x:is>
      </x:c>
      <x:c r="F499" s="9" t="inlineStr">
        <x:is>
          <x:t xml:space="preserve">Инструмент</x:t>
        </x:is>
      </x:c>
      <x:c r="G499" s="9" t="inlineStr">
        <x:is>
          <x:t xml:space="preserve">Иванова Анна</x:t>
        </x:is>
      </x:c>
      <x:c r="H499" s="26" t="n">
        <x:v>0</x:v>
      </x:c>
    </x:row>
    <x:row r="500" ht="28" customHeight="1">
      <x:c r="A500" s="9" t="inlineStr">
        <x:is>
          <x:t xml:space="preserve">КЛ-031</x:t>
        </x:is>
      </x:c>
      <x:c r="B500" s="9" t="inlineStr">
        <x:is>
          <x:t xml:space="preserve">ООО «РеверсСнаб»</x:t>
        </x:is>
      </x:c>
      <x:c r="C500" s="25" t="n">
        <x:v>45255</x:v>
      </x:c>
      <x:c r="D500" s="26" t="n">
        <x:v>99000</x:v>
      </x:c>
      <x:c r="E500" s="9" t="inlineStr">
        <x:is>
          <x:t xml:space="preserve">РТ-000694</x:t>
        </x:is>
      </x:c>
      <x:c r="F500" s="9" t="inlineStr">
        <x:is>
          <x:t xml:space="preserve">Подшипники</x:t>
        </x:is>
      </x:c>
      <x:c r="G500" s="9" t="inlineStr">
        <x:is>
          <x:t xml:space="preserve">Соколова Мария</x:t>
        </x:is>
      </x:c>
      <x:c r="H500" s="26" t="n">
        <x:v>0</x:v>
      </x:c>
    </x:row>
    <x:row r="501" ht="28" customHeight="1">
      <x:c r="A501" s="9" t="inlineStr">
        <x:is>
          <x:t xml:space="preserve">КЛ-005</x:t>
        </x:is>
      </x:c>
      <x:c r="B501" s="9" t="inlineStr">
        <x:is>
          <x:t xml:space="preserve">ООО «УралКрепёж»</x:t>
        </x:is>
      </x:c>
      <x:c r="C501" s="25" t="n">
        <x:v>45787</x:v>
      </x:c>
      <x:c r="D501" s="26" t="n">
        <x:v>90000</x:v>
      </x:c>
      <x:c r="E501" s="9" t="inlineStr">
        <x:is>
          <x:t xml:space="preserve">РТ-000165</x:t>
        </x:is>
      </x:c>
      <x:c r="F501" s="9" t="inlineStr">
        <x:is>
          <x:t xml:space="preserve">Промышленная химия</x:t>
        </x:is>
      </x:c>
      <x:c r="G501" s="9" t="inlineStr">
        <x:is>
          <x:t xml:space="preserve">Иванова Анна</x:t>
        </x:is>
      </x:c>
      <x:c r="H501" s="26" t="n">
        <x:v>0</x:v>
      </x:c>
    </x:row>
    <x:row r="502" ht="28" customHeight="1">
      <x:c r="A502" s="9" t="inlineStr">
        <x:is>
          <x:t xml:space="preserve">КЛ-027</x:t>
        </x:is>
      </x:c>
      <x:c r="B502" s="9" t="inlineStr">
        <x:is>
          <x:t xml:space="preserve">ООО «ТемпПром»</x:t>
        </x:is>
      </x:c>
      <x:c r="C502" s="25" t="n">
        <x:v>45960</x:v>
      </x:c>
      <x:c r="D502" s="26" t="n">
        <x:v>353000</x:v>
      </x:c>
      <x:c r="E502" s="9" t="inlineStr">
        <x:is>
          <x:t xml:space="preserve">РТ-000575</x:t>
        </x:is>
      </x:c>
      <x:c r="F502" s="9" t="inlineStr">
        <x:is>
          <x:t xml:space="preserve">Крепёж</x:t>
        </x:is>
      </x:c>
      <x:c r="G502" s="9" t="inlineStr">
        <x:is>
          <x:t xml:space="preserve">Соколова Мария</x:t>
        </x:is>
      </x:c>
      <x:c r="H502" s="26" t="n">
        <x:v>0</x:v>
      </x:c>
    </x:row>
    <x:row r="503" ht="28" customHeight="1">
      <x:c r="A503" s="9" t="inlineStr">
        <x:is>
          <x:t xml:space="preserve">КЛ-001</x:t>
        </x:is>
      </x:c>
      <x:c r="B503" s="9" t="inlineStr">
        <x:is>
          <x:t xml:space="preserve">ООО «АлтайКомплект»</x:t>
        </x:is>
      </x:c>
      <x:c r="C503" s="25" t="n">
        <x:v>46087</x:v>
      </x:c>
      <x:c r="D503" s="26" t="n">
        <x:v>42000</x:v>
      </x:c>
      <x:c r="E503" s="9" t="inlineStr">
        <x:is>
          <x:t xml:space="preserve">РТ-000046</x:t>
        </x:is>
      </x:c>
      <x:c r="F503" s="9" t="inlineStr">
        <x:is>
          <x:t xml:space="preserve">Подшипники</x:t>
        </x:is>
      </x:c>
      <x:c r="G503" s="9" t="inlineStr">
        <x:is>
          <x:t xml:space="preserve">Иванова Анна</x:t>
        </x:is>
      </x:c>
      <x:c r="H503" s="26" t="n">
        <x:v>0</x:v>
      </x:c>
    </x:row>
    <x:row r="504" ht="28" customHeight="1">
      <x:c r="A504" s="9" t="inlineStr">
        <x:is>
          <x:t xml:space="preserve">КЛ-039</x:t>
        </x:is>
      </x:c>
      <x:c r="B504" s="9" t="inlineStr">
        <x:is>
          <x:t xml:space="preserve">ООО «МикроКрепёж»</x:t>
        </x:is>
      </x:c>
      <x:c r="C504" s="25" t="n">
        <x:v>45275</x:v>
      </x:c>
      <x:c r="D504" s="26" t="n">
        <x:v>3000</x:v>
      </x:c>
      <x:c r="E504" s="9" t="inlineStr">
        <x:is>
          <x:t xml:space="preserve">РТ-000985</x:t>
        </x:is>
      </x:c>
      <x:c r="F504" s="9" t="inlineStr">
        <x:is>
          <x:t xml:space="preserve">Инструмент</x:t>
        </x:is>
      </x:c>
      <x:c r="G504" s="9" t="inlineStr">
        <x:is>
          <x:t xml:space="preserve">Соколова Мария</x:t>
        </x:is>
      </x:c>
      <x:c r="H504" s="26" t="n">
        <x:v>0</x:v>
      </x:c>
    </x:row>
    <x:row r="505" ht="28" customHeight="1">
      <x:c r="A505" s="9" t="inlineStr">
        <x:is>
          <x:t xml:space="preserve">КЛ-014</x:t>
        </x:is>
      </x:c>
      <x:c r="B505" s="9" t="inlineStr">
        <x:is>
          <x:t xml:space="preserve">ООО «РегионТех»</x:t>
        </x:is>
      </x:c>
      <x:c r="C505" s="25" t="n">
        <x:v>45810</x:v>
      </x:c>
      <x:c r="D505" s="26" t="n">
        <x:v>198000</x:v>
      </x:c>
      <x:c r="E505" s="9" t="inlineStr">
        <x:is>
          <x:t xml:space="preserve">РТ-000456</x:t>
        </x:is>
      </x:c>
      <x:c r="F505" s="9" t="inlineStr">
        <x:is>
          <x:t xml:space="preserve">Инструмент</x:t>
        </x:is>
      </x:c>
      <x:c r="G505" s="9" t="inlineStr">
        <x:is>
          <x:t xml:space="preserve">Петров Илья</x:t>
        </x:is>
      </x:c>
      <x:c r="H505" s="26" t="n">
        <x:v>0</x:v>
      </x:c>
    </x:row>
    <x:row r="506" ht="28" customHeight="1">
      <x:c r="A506" s="9" t="inlineStr">
        <x:is>
          <x:t xml:space="preserve">КЛ-034</x:t>
        </x:is>
      </x:c>
      <x:c r="B506" s="9" t="inlineStr">
        <x:is>
          <x:t xml:space="preserve">ООО «ПеременныйРитм»</x:t>
        </x:is>
      </x:c>
      <x:c r="C506" s="25" t="n">
        <x:v>45488</x:v>
      </x:c>
      <x:c r="D506" s="26" t="n">
        <x:v>438000</x:v>
      </x:c>
      <x:c r="E506" s="9" t="inlineStr">
        <x:is>
          <x:t xml:space="preserve">РТ-000866</x:t>
        </x:is>
      </x:c>
      <x:c r="F506" s="9" t="inlineStr">
        <x:is>
          <x:t xml:space="preserve">Инструмент</x:t>
        </x:is>
      </x:c>
      <x:c r="G506" s="9" t="inlineStr">
        <x:is>
          <x:t xml:space="preserve">Петров Илья</x:t>
        </x:is>
      </x:c>
      <x:c r="H506" s="26" t="n">
        <x:v>0</x:v>
      </x:c>
    </x:row>
    <x:row r="507" ht="28" customHeight="1">
      <x:c r="A507" s="9" t="inlineStr">
        <x:is>
          <x:t xml:space="preserve">КЛ-011</x:t>
        </x:is>
      </x:c>
      <x:c r="B507" s="9" t="inlineStr">
        <x:is>
          <x:t xml:space="preserve">ООО «СфераКомплект»</x:t>
        </x:is>
      </x:c>
      <x:c r="C507" s="25" t="n">
        <x:v>45195</x:v>
      </x:c>
      <x:c r="D507" s="26" t="n">
        <x:v>162000</x:v>
      </x:c>
      <x:c r="E507" s="9" t="inlineStr">
        <x:is>
          <x:t xml:space="preserve">РТ-000337</x:t>
        </x:is>
      </x:c>
      <x:c r="F507" s="9" t="inlineStr">
        <x:is>
          <x:t xml:space="preserve">Подшипники</x:t>
        </x:is>
      </x:c>
      <x:c r="G507" s="9" t="inlineStr">
        <x:is>
          <x:t xml:space="preserve">Соколова Мария</x:t>
        </x:is>
      </x:c>
      <x:c r="H507" s="26" t="n">
        <x:v>0</x:v>
      </x:c>
    </x:row>
    <x:row r="508" ht="28" customHeight="1">
      <x:c r="A508" s="9" t="inlineStr">
        <x:is>
          <x:t xml:space="preserve">КЛ-032</x:t>
        </x:is>
      </x:c>
      <x:c r="B508" s="9" t="inlineStr">
        <x:is>
          <x:t xml:space="preserve">ООО «ДеньКомплект»</x:t>
        </x:is>
      </x:c>
      <x:c r="C508" s="25" t="n">
        <x:v>45330</x:v>
      </x:c>
      <x:c r="D508" s="26" t="n">
        <x:v>413000</x:v>
      </x:c>
      <x:c r="E508" s="9" t="inlineStr">
        <x:is>
          <x:t xml:space="preserve">РТ-000747</x:t>
        </x:is>
      </x:c>
      <x:c r="F508" s="9" t="inlineStr">
        <x:is>
          <x:t xml:space="preserve">Крепёж</x:t>
        </x:is>
      </x:c>
      <x:c r="G508" s="9" t="inlineStr">
        <x:is>
          <x:t xml:space="preserve">Кузнецов Павел</x:t>
        </x:is>
      </x:c>
      <x:c r="H508" s="26" t="n">
        <x:v>0</x:v>
      </x:c>
    </x:row>
    <x:row r="509" ht="28" customHeight="1">
      <x:c r="A509" s="9" t="inlineStr">
        <x:is>
          <x:t xml:space="preserve">КЛ-006</x:t>
        </x:is>
      </x:c>
      <x:c r="B509" s="9" t="inlineStr">
        <x:is>
          <x:t xml:space="preserve">ООО «СибирьКабель»</x:t>
        </x:is>
      </x:c>
      <x:c r="C509" s="25" t="n">
        <x:v>46023</x:v>
      </x:c>
      <x:c r="D509" s="26" t="n">
        <x:v>103000</x:v>
      </x:c>
      <x:c r="E509" s="9" t="inlineStr">
        <x:is>
          <x:t xml:space="preserve">РТ-000218</x:t>
        </x:is>
      </x:c>
      <x:c r="F509" s="9" t="inlineStr">
        <x:is>
          <x:t xml:space="preserve">Подшипники</x:t>
        </x:is>
      </x:c>
      <x:c r="G509" s="9" t="inlineStr">
        <x:is>
          <x:t xml:space="preserve">Петров Илья</x:t>
        </x:is>
      </x:c>
      <x:c r="H509" s="26" t="n">
        <x:v>0</x:v>
      </x:c>
    </x:row>
    <x:row r="510" ht="28" customHeight="1">
      <x:c r="A510" s="9" t="inlineStr">
        <x:is>
          <x:t xml:space="preserve">КЛ-029</x:t>
        </x:is>
      </x:c>
      <x:c r="B510" s="9" t="inlineStr">
        <x:is>
          <x:t xml:space="preserve">ООО «ВозвратКомплект»</x:t>
        </x:is>
      </x:c>
      <x:c r="C510" s="25" t="n">
        <x:v>45922</x:v>
      </x:c>
      <x:c r="D510" s="26" t="n">
        <x:v>0</x:v>
      </x:c>
      <x:c r="E510" s="9" t="inlineStr">
        <x:is>
          <x:t xml:space="preserve">ВЗ-000628</x:t>
        </x:is>
      </x:c>
      <x:c r="F510" s="9" t="inlineStr">
        <x:is>
          <x:t xml:space="preserve">Инструмент</x:t>
        </x:is>
      </x:c>
      <x:c r="G510" s="9" t="inlineStr">
        <x:is>
          <x:t xml:space="preserve">Иванова Анна</x:t>
        </x:is>
      </x:c>
      <x:c r="H510" s="26" t="n">
        <x:v>40000</x:v>
      </x:c>
    </x:row>
    <x:row r="511" ht="28" customHeight="1">
      <x:c r="A511" s="9" t="inlineStr">
        <x:is>
          <x:t xml:space="preserve">КЛ-003</x:t>
        </x:is>
      </x:c>
      <x:c r="B511" s="9" t="inlineStr">
        <x:is>
          <x:t xml:space="preserve">ООО «ВекторСнаб»</x:t>
        </x:is>
      </x:c>
      <x:c r="C511" s="25" t="n">
        <x:v>45485</x:v>
      </x:c>
      <x:c r="D511" s="26" t="n">
        <x:v>66000</x:v>
      </x:c>
      <x:c r="E511" s="9" t="inlineStr">
        <x:is>
          <x:t xml:space="preserve">РТ-000099</x:t>
        </x:is>
      </x:c>
      <x:c r="F511" s="9" t="inlineStr">
        <x:is>
          <x:t xml:space="preserve">Кабель</x:t>
        </x:is>
      </x:c>
      <x:c r="G511" s="9" t="inlineStr">
        <x:is>
          <x:t xml:space="preserve">Соколова Мария</x:t>
        </x:is>
      </x:c>
      <x:c r="H511" s="26" t="n">
        <x:v>0</x:v>
      </x:c>
    </x:row>
    <x:row r="512" ht="28" customHeight="1">
      <x:c r="A512" s="9" t="inlineStr">
        <x:is>
          <x:t xml:space="preserve">КЛ-040</x:t>
        </x:is>
      </x:c>
      <x:c r="B512" s="9" t="inlineStr">
        <x:is>
          <x:t xml:space="preserve">ООО «МалыйРесурс»</x:t>
        </x:is>
      </x:c>
      <x:c r="C512" s="25" t="n">
        <x:v>45635</x:v>
      </x:c>
      <x:c r="D512" s="26" t="n">
        <x:v>4000</x:v>
      </x:c>
      <x:c r="E512" s="9" t="inlineStr">
        <x:is>
          <x:t xml:space="preserve">РТ-001038</x:t>
        </x:is>
      </x:c>
      <x:c r="F512" s="9" t="inlineStr">
        <x:is>
          <x:t xml:space="preserve">Промышленная химия</x:t>
        </x:is>
      </x:c>
      <x:c r="G512" s="9" t="inlineStr">
        <x:is>
          <x:t xml:space="preserve">Кузнецов Павел</x:t>
        </x:is>
      </x:c>
      <x:c r="H512" s="26" t="n">
        <x:v>0</x:v>
      </x:c>
    </x:row>
    <x:row r="513" ht="28" customHeight="1">
      <x:c r="A513" s="9" t="inlineStr">
        <x:is>
          <x:t xml:space="preserve">КЛ-021</x:t>
        </x:is>
      </x:c>
      <x:c r="B513" s="9" t="inlineStr">
        <x:is>
          <x:t xml:space="preserve">ООО «АгроСезон»</x:t>
        </x:is>
      </x:c>
      <x:c r="C513" s="25" t="n">
        <x:v>46106</x:v>
      </x:c>
      <x:c r="D513" s="26" t="n">
        <x:v>281000</x:v>
      </x:c>
      <x:c r="E513" s="9" t="inlineStr">
        <x:is>
          <x:t xml:space="preserve">РТ-000509</x:t>
        </x:is>
      </x:c>
      <x:c r="F513" s="9" t="inlineStr">
        <x:is>
          <x:t xml:space="preserve">Подшипники</x:t>
        </x:is>
      </x:c>
      <x:c r="G513" s="9" t="inlineStr">
        <x:is>
          <x:t xml:space="preserve">Иванова Анна</x:t>
        </x:is>
      </x:c>
      <x:c r="H513" s="26" t="n">
        <x:v>0</x:v>
      </x:c>
    </x:row>
    <x:row r="514" ht="28" customHeight="1">
      <x:c r="A514" s="9" t="inlineStr">
        <x:is>
          <x:t xml:space="preserve">КЛ-037</x:t>
        </x:is>
      </x:c>
      <x:c r="B514" s="9" t="inlineStr">
        <x:is>
          <x:t xml:space="preserve">ООО «АтлантПром»</x:t>
        </x:is>
      </x:c>
      <x:c r="C514" s="25" t="n">
        <x:v>45441</x:v>
      </x:c>
      <x:c r="D514" s="26" t="n">
        <x:v>2199000</x:v>
      </x:c>
      <x:c r="E514" s="9" t="inlineStr">
        <x:is>
          <x:t xml:space="preserve">РТ-000919</x:t>
        </x:is>
      </x:c>
      <x:c r="F514" s="9" t="inlineStr">
        <x:is>
          <x:t xml:space="preserve">Крепёж</x:t>
        </x:is>
      </x:c>
      <x:c r="G514" s="9" t="inlineStr">
        <x:is>
          <x:t xml:space="preserve">Иванова Анна</x:t>
        </x:is>
      </x:c>
      <x:c r="H514" s="26" t="n">
        <x:v>0</x:v>
      </x:c>
    </x:row>
    <x:row r="515" ht="28" customHeight="1">
      <x:c r="A515" s="9" t="inlineStr">
        <x:is>
          <x:t xml:space="preserve">КЛ-012</x:t>
        </x:is>
      </x:c>
      <x:c r="B515" s="9" t="inlineStr">
        <x:is>
          <x:t xml:space="preserve">ООО «ОптМеханика»</x:t>
        </x:is>
      </x:c>
      <x:c r="C515" s="25" t="n">
        <x:v>45780</x:v>
      </x:c>
      <x:c r="D515" s="26" t="n">
        <x:v>173000</x:v>
      </x:c>
      <x:c r="E515" s="9" t="inlineStr">
        <x:is>
          <x:t xml:space="preserve">РТ-000390</x:t>
        </x:is>
      </x:c>
      <x:c r="F515" s="9" t="inlineStr">
        <x:is>
          <x:t xml:space="preserve">Крепёж</x:t>
        </x:is>
      </x:c>
      <x:c r="G515" s="9" t="inlineStr">
        <x:is>
          <x:t xml:space="preserve">Кузнецов Павел</x:t>
        </x:is>
      </x:c>
      <x:c r="H515" s="26" t="n">
        <x:v>0</x:v>
      </x:c>
    </x:row>
    <x:row r="516" ht="28" customHeight="1">
      <x:c r="A516" s="9" t="inlineStr">
        <x:is>
          <x:t xml:space="preserve">КЛ-032</x:t>
        </x:is>
      </x:c>
      <x:c r="B516" s="9" t="inlineStr">
        <x:is>
          <x:t xml:space="preserve">ООО «ДеньКомплект»</x:t>
        </x:is>
      </x:c>
      <x:c r="C516" s="25" t="n">
        <x:v>46260</x:v>
      </x:c>
      <x:c r="D516" s="26" t="n">
        <x:v>62100</x:v>
      </x:c>
      <x:c r="E516" s="9" t="inlineStr">
        <x:is>
          <x:t xml:space="preserve">РТ-000800</x:t>
        </x:is>
      </x:c>
      <x:c r="F516" s="9" t="inlineStr">
        <x:is>
          <x:t xml:space="preserve">Крепёж</x:t>
        </x:is>
      </x:c>
      <x:c r="G516" s="9" t="inlineStr">
        <x:is>
          <x:t xml:space="preserve">Кузнецов Павел</x:t>
        </x:is>
      </x:c>
      <x:c r="H516" s="26" t="n">
        <x:v>0</x:v>
      </x:c>
    </x:row>
    <x:row r="517" ht="28" customHeight="1">
      <x:c r="A517" s="9" t="inlineStr">
        <x:is>
          <x:t xml:space="preserve">КЛ-009</x:t>
        </x:is>
      </x:c>
      <x:c r="B517" s="9" t="inlineStr">
        <x:is>
          <x:t xml:space="preserve">ООО «МагистральСнаб»</x:t>
        </x:is>
      </x:c>
      <x:c r="C517" s="25" t="n">
        <x:v>45255</x:v>
      </x:c>
      <x:c r="D517" s="26" t="n">
        <x:v>137000</x:v>
      </x:c>
      <x:c r="E517" s="9" t="inlineStr">
        <x:is>
          <x:t xml:space="preserve">РТ-000271</x:t>
        </x:is>
      </x:c>
      <x:c r="F517" s="9" t="inlineStr">
        <x:is>
          <x:t xml:space="preserve">Инструмент</x:t>
        </x:is>
      </x:c>
      <x:c r="G517" s="9" t="inlineStr">
        <x:is>
          <x:t xml:space="preserve">Иванова Анна</x:t>
        </x:is>
      </x:c>
      <x:c r="H517" s="26" t="n">
        <x:v>0</x:v>
      </x:c>
    </x:row>
    <x:row r="518" ht="28" customHeight="1">
      <x:c r="A518" s="9" t="inlineStr">
        <x:is>
          <x:t xml:space="preserve">КЛ-030</x:t>
        </x:is>
      </x:c>
      <x:c r="B518" s="9" t="inlineStr">
        <x:is>
          <x:t xml:space="preserve">ООО «КачествоОпт»</x:t>
        </x:is>
      </x:c>
      <x:c r="C518" s="25" t="n">
        <x:v>46080</x:v>
      </x:c>
      <x:c r="D518" s="26" t="n">
        <x:v>100000</x:v>
      </x:c>
      <x:c r="E518" s="9" t="inlineStr">
        <x:is>
          <x:t xml:space="preserve">РТ-000681</x:t>
        </x:is>
      </x:c>
      <x:c r="F518" s="9" t="inlineStr">
        <x:is>
          <x:t xml:space="preserve">Промышленная химия</x:t>
        </x:is>
      </x:c>
      <x:c r="G518" s="9" t="inlineStr">
        <x:is>
          <x:t xml:space="preserve">Петров Илья</x:t>
        </x:is>
      </x:c>
      <x:c r="H518" s="26" t="n">
        <x:v>0</x:v>
      </x:c>
    </x:row>
    <x:row r="519" ht="28" customHeight="1">
      <x:c r="A519" s="9" t="inlineStr">
        <x:is>
          <x:t xml:space="preserve">КЛ-005</x:t>
        </x:is>
      </x:c>
      <x:c r="B519" s="9" t="inlineStr">
        <x:is>
          <x:t xml:space="preserve">ООО «УралКрепёж»</x:t>
        </x:is>
      </x:c>
      <x:c r="C519" s="25" t="n">
        <x:v>45527</x:v>
      </x:c>
      <x:c r="D519" s="26" t="n">
        <x:v>89000</x:v>
      </x:c>
      <x:c r="E519" s="9" t="inlineStr">
        <x:is>
          <x:t xml:space="preserve">РТ-000152</x:t>
        </x:is>
      </x:c>
      <x:c r="F519" s="9" t="inlineStr">
        <x:is>
          <x:t xml:space="preserve">Промышленная химия</x:t>
        </x:is>
      </x:c>
      <x:c r="G519" s="9" t="inlineStr">
        <x:is>
          <x:t xml:space="preserve">Иванова Анна</x:t>
        </x:is>
      </x:c>
      <x:c r="H519" s="26" t="n">
        <x:v>0</x:v>
      </x:c>
    </x:row>
    <x:row r="520" ht="28" customHeight="1">
      <x:c r="A520" s="9" t="inlineStr">
        <x:is>
          <x:t xml:space="preserve">КЛ-026</x:t>
        </x:is>
      </x:c>
      <x:c r="B520" s="9" t="inlineStr">
        <x:is>
          <x:t xml:space="preserve">ООО «ОбъектКомплект»</x:t>
        </x:is>
      </x:c>
      <x:c r="C520" s="25" t="n">
        <x:v>45957</x:v>
      </x:c>
      <x:c r="D520" s="26" t="n">
        <x:v>342000</x:v>
      </x:c>
      <x:c r="E520" s="9" t="inlineStr">
        <x:is>
          <x:t xml:space="preserve">РТ-000562</x:t>
        </x:is>
      </x:c>
      <x:c r="F520" s="9" t="inlineStr">
        <x:is>
          <x:t xml:space="preserve">Подшипники</x:t>
        </x:is>
      </x:c>
      <x:c r="G520" s="9" t="inlineStr">
        <x:is>
          <x:t xml:space="preserve">Петров Илья</x:t>
        </x:is>
      </x:c>
      <x:c r="H520" s="26" t="n">
        <x:v>0</x:v>
      </x:c>
    </x:row>
    <x:row r="521" ht="28" customHeight="1">
      <x:c r="A521" s="9" t="inlineStr">
        <x:is>
          <x:t xml:space="preserve">КЛ-001</x:t>
        </x:is>
      </x:c>
      <x:c r="B521" s="9" t="inlineStr">
        <x:is>
          <x:t xml:space="preserve">ООО «АлтайКомплект»</x:t>
        </x:is>
      </x:c>
      <x:c r="C521" s="25" t="n">
        <x:v>45827</x:v>
      </x:c>
      <x:c r="D521" s="26" t="n">
        <x:v>41000</x:v>
      </x:c>
      <x:c r="E521" s="9" t="inlineStr">
        <x:is>
          <x:t xml:space="preserve">РТ-000033</x:t>
        </x:is>
      </x:c>
      <x:c r="F521" s="9" t="inlineStr">
        <x:is>
          <x:t xml:space="preserve">Подшипники</x:t>
        </x:is>
      </x:c>
      <x:c r="G521" s="9" t="inlineStr">
        <x:is>
          <x:t xml:space="preserve">Иванова Анна</x:t>
        </x:is>
      </x:c>
      <x:c r="H521" s="26" t="n">
        <x:v>0</x:v>
      </x:c>
    </x:row>
    <x:row r="522" ht="28" customHeight="1">
      <x:c r="A522" s="9" t="inlineStr">
        <x:is>
          <x:t xml:space="preserve">КЛ-038</x:t>
        </x:is>
      </x:c>
      <x:c r="B522" s="9" t="inlineStr">
        <x:is>
          <x:t xml:space="preserve">ООО «ФлагманСнаб»</x:t>
        </x:is>
      </x:c>
      <x:c r="C522" s="25" t="n">
        <x:v>45978</x:v>
      </x:c>
      <x:c r="D522" s="26" t="n">
        <x:v>1799000</x:v>
      </x:c>
      <x:c r="E522" s="9" t="inlineStr">
        <x:is>
          <x:t xml:space="preserve">РТ-000972</x:t>
        </x:is>
      </x:c>
      <x:c r="F522" s="9" t="inlineStr">
        <x:is>
          <x:t xml:space="preserve">Кабель</x:t>
        </x:is>
      </x:c>
      <x:c r="G522" s="9" t="inlineStr">
        <x:is>
          <x:t xml:space="preserve">Петров Илья</x:t>
        </x:is>
      </x:c>
      <x:c r="H522" s="26" t="n">
        <x:v>0</x:v>
      </x:c>
    </x:row>
    <x:row r="523" ht="28" customHeight="1">
      <x:c r="A523" s="9" t="inlineStr">
        <x:is>
          <x:t xml:space="preserve">КЛ-014</x:t>
        </x:is>
      </x:c>
      <x:c r="B523" s="9" t="inlineStr">
        <x:is>
          <x:t xml:space="preserve">ООО «РегионТех»</x:t>
        </x:is>
      </x:c>
      <x:c r="C523" s="25" t="n">
        <x:v>45420</x:v>
      </x:c>
      <x:c r="D523" s="26" t="n">
        <x:v>197000</x:v>
      </x:c>
      <x:c r="E523" s="9" t="inlineStr">
        <x:is>
          <x:t xml:space="preserve">РТ-000443</x:t>
        </x:is>
      </x:c>
      <x:c r="F523" s="9" t="inlineStr">
        <x:is>
          <x:t xml:space="preserve">Инструмент</x:t>
        </x:is>
      </x:c>
      <x:c r="G523" s="9" t="inlineStr">
        <x:is>
          <x:t xml:space="preserve">Петров Илья</x:t>
        </x:is>
      </x:c>
      <x:c r="H523" s="26" t="n">
        <x:v>0</x:v>
      </x:c>
    </x:row>
    <x:row r="524" ht="28" customHeight="1">
      <x:c r="A524" s="9" t="inlineStr">
        <x:is>
          <x:t xml:space="preserve">КЛ-033</x:t>
        </x:is>
      </x:c>
      <x:c r="B524" s="9" t="inlineStr">
        <x:is>
          <x:t xml:space="preserve">ООО «МультиПоставка»</x:t>
        </x:is>
      </x:c>
      <x:c r="C524" s="25" t="n">
        <x:v>46080</x:v>
      </x:c>
      <x:c r="D524" s="26" t="n">
        <x:v>63900</x:v>
      </x:c>
      <x:c r="E524" s="9" t="inlineStr">
        <x:is>
          <x:t xml:space="preserve">РТ-000853</x:t>
        </x:is>
      </x:c>
      <x:c r="F524" s="9" t="inlineStr">
        <x:is>
          <x:t xml:space="preserve">Кабель</x:t>
        </x:is>
      </x:c>
      <x:c r="G524" s="9" t="inlineStr">
        <x:is>
          <x:t xml:space="preserve">Иванова Анна</x:t>
        </x:is>
      </x:c>
      <x:c r="H524" s="26" t="n">
        <x:v>0</x:v>
      </x:c>
    </x:row>
    <x:row r="525" ht="28" customHeight="1">
      <x:c r="A525" s="9" t="inlineStr">
        <x:is>
          <x:t xml:space="preserve">КЛ-010</x:t>
        </x:is>
      </x:c>
      <x:c r="B525" s="9" t="inlineStr">
        <x:is>
          <x:t xml:space="preserve">ООО «ОрионПром»</x:t>
        </x:is>
      </x:c>
      <x:c r="C525" s="25" t="n">
        <x:v>45810</x:v>
      </x:c>
      <x:c r="D525" s="26" t="n">
        <x:v>150000</x:v>
      </x:c>
      <x:c r="E525" s="9" t="inlineStr">
        <x:is>
          <x:t xml:space="preserve">РТ-000324</x:t>
        </x:is>
      </x:c>
      <x:c r="F525" s="9" t="inlineStr">
        <x:is>
          <x:t xml:space="preserve">Промышленная химия</x:t>
        </x:is>
      </x:c>
      <x:c r="G525" s="9" t="inlineStr">
        <x:is>
          <x:t xml:space="preserve">Петров Илья</x:t>
        </x:is>
      </x:c>
      <x:c r="H525" s="26" t="n">
        <x:v>0</x:v>
      </x:c>
    </x:row>
    <x:row r="526" ht="28" customHeight="1">
      <x:c r="A526" s="9" t="inlineStr">
        <x:is>
          <x:t xml:space="preserve">КЛ-031</x:t>
        </x:is>
      </x:c>
      <x:c r="B526" s="9" t="inlineStr">
        <x:is>
          <x:t xml:space="preserve">ООО «РеверсСнаб»</x:t>
        </x:is>
      </x:c>
      <x:c r="C526" s="25" t="n">
        <x:v>46155</x:v>
      </x:c>
      <x:c r="D526" s="26" t="n">
        <x:v>99000</x:v>
      </x:c>
      <x:c r="E526" s="9" t="inlineStr">
        <x:is>
          <x:t xml:space="preserve">РТ-000734</x:t>
        </x:is>
      </x:c>
      <x:c r="F526" s="9" t="inlineStr">
        <x:is>
          <x:t xml:space="preserve">Подшипники</x:t>
        </x:is>
      </x:c>
      <x:c r="G526" s="9" t="inlineStr">
        <x:is>
          <x:t xml:space="preserve">Соколова Мария</x:t>
        </x:is>
      </x:c>
      <x:c r="H526" s="26" t="n">
        <x:v>0</x:v>
      </x:c>
    </x:row>
    <x:row r="527" ht="28" customHeight="1">
      <x:c r="A527" s="9" t="inlineStr">
        <x:is>
          <x:t xml:space="preserve">КЛ-006</x:t>
        </x:is>
      </x:c>
      <x:c r="B527" s="9" t="inlineStr">
        <x:is>
          <x:t xml:space="preserve">ООО «СибирьКабель»</x:t>
        </x:is>
      </x:c>
      <x:c r="C527" s="25" t="n">
        <x:v>45633</x:v>
      </x:c>
      <x:c r="D527" s="26" t="n">
        <x:v>102000</x:v>
      </x:c>
      <x:c r="E527" s="9" t="inlineStr">
        <x:is>
          <x:t xml:space="preserve">РТ-000205</x:t>
        </x:is>
      </x:c>
      <x:c r="F527" s="9" t="inlineStr">
        <x:is>
          <x:t xml:space="preserve">Подшипники</x:t>
        </x:is>
      </x:c>
      <x:c r="G527" s="9" t="inlineStr">
        <x:is>
          <x:t xml:space="preserve">Петров Илья</x:t>
        </x:is>
      </x:c>
      <x:c r="H527" s="26" t="n">
        <x:v>0</x:v>
      </x:c>
    </x:row>
    <x:row r="528" ht="28" customHeight="1">
      <x:c r="A528" s="9" t="inlineStr">
        <x:is>
          <x:t xml:space="preserve">КЛ-029</x:t>
        </x:is>
      </x:c>
      <x:c r="B528" s="9" t="inlineStr">
        <x:is>
          <x:t xml:space="preserve">ООО «ВозвратКомплект»</x:t>
        </x:is>
      </x:c>
      <x:c r="C528" s="25" t="n">
        <x:v>45645</x:v>
      </x:c>
      <x:c r="D528" s="26" t="n">
        <x:v>100000</x:v>
      </x:c>
      <x:c r="E528" s="9" t="inlineStr">
        <x:is>
          <x:t xml:space="preserve">РТ-000615</x:t>
        </x:is>
      </x:c>
      <x:c r="F528" s="9" t="inlineStr">
        <x:is>
          <x:t xml:space="preserve">Инструмент</x:t>
        </x:is>
      </x:c>
      <x:c r="G528" s="9" t="inlineStr">
        <x:is>
          <x:t xml:space="preserve">Иванова Анна</x:t>
        </x:is>
      </x:c>
      <x:c r="H528" s="26" t="n">
        <x:v>0</x:v>
      </x:c>
    </x:row>
    <x:row r="529" ht="28" customHeight="1">
      <x:c r="A529" s="9" t="inlineStr">
        <x:is>
          <x:t xml:space="preserve">КЛ-002</x:t>
        </x:is>
      </x:c>
      <x:c r="B529" s="9" t="inlineStr">
        <x:is>
          <x:t xml:space="preserve">ООО «СеверПодшипник»</x:t>
        </x:is>
      </x:c>
      <x:c r="C529" s="25" t="n">
        <x:v>46083</x:v>
      </x:c>
      <x:c r="D529" s="26" t="n">
        <x:v>54000</x:v>
      </x:c>
      <x:c r="E529" s="9" t="inlineStr">
        <x:is>
          <x:t xml:space="preserve">РТ-000086</x:t>
        </x:is>
      </x:c>
      <x:c r="F529" s="9" t="inlineStr">
        <x:is>
          <x:t xml:space="preserve">Крепёж</x:t>
        </x:is>
      </x:c>
      <x:c r="G529" s="9" t="inlineStr">
        <x:is>
          <x:t xml:space="preserve">Петров Илья</x:t>
        </x:is>
      </x:c>
      <x:c r="H529" s="26" t="n">
        <x:v>0</x:v>
      </x:c>
    </x:row>
    <x:row r="530" ht="28" customHeight="1">
      <x:c r="A530" s="9" t="inlineStr">
        <x:is>
          <x:t xml:space="preserve">КЛ-040</x:t>
        </x:is>
      </x:c>
      <x:c r="B530" s="9" t="inlineStr">
        <x:is>
          <x:t xml:space="preserve">ООО «МалыйРесурс»</x:t>
        </x:is>
      </x:c>
      <x:c r="C530" s="25" t="n">
        <x:v>45375</x:v>
      </x:c>
      <x:c r="D530" s="26" t="n">
        <x:v>3000</x:v>
      </x:c>
      <x:c r="E530" s="9" t="inlineStr">
        <x:is>
          <x:t xml:space="preserve">РТ-001025</x:t>
        </x:is>
      </x:c>
      <x:c r="F530" s="9" t="inlineStr">
        <x:is>
          <x:t xml:space="preserve">Промышленная химия</x:t>
        </x:is>
      </x:c>
      <x:c r="G530" s="9" t="inlineStr">
        <x:is>
          <x:t xml:space="preserve">Кузнецов Павел</x:t>
        </x:is>
      </x:c>
      <x:c r="H530" s="26" t="n">
        <x:v>0</x:v>
      </x:c>
    </x:row>
    <x:row r="531" ht="28" customHeight="1">
      <x:c r="A531" s="9" t="inlineStr">
        <x:is>
          <x:t xml:space="preserve">КЛ-020</x:t>
        </x:is>
      </x:c>
      <x:c r="B531" s="9" t="inlineStr">
        <x:is>
          <x:t xml:space="preserve">ООО «СтартПоставка»</x:t>
        </x:is>
      </x:c>
      <x:c r="C531" s="25" t="n">
        <x:v>46075</x:v>
      </x:c>
      <x:c r="D531" s="26" t="n">
        <x:v>270000</x:v>
      </x:c>
      <x:c r="E531" s="9" t="inlineStr">
        <x:is>
          <x:t xml:space="preserve">РТ-000496</x:t>
        </x:is>
      </x:c>
      <x:c r="F531" s="9" t="inlineStr">
        <x:is>
          <x:t xml:space="preserve">Промышленная химия</x:t>
        </x:is>
      </x:c>
      <x:c r="G531" s="9" t="inlineStr">
        <x:is>
          <x:t xml:space="preserve">Кузнецов Павел</x:t>
        </x:is>
      </x:c>
      <x:c r="H531" s="26" t="n">
        <x:v>0</x:v>
      </x:c>
    </x:row>
    <x:row r="532" ht="28" customHeight="1">
      <x:c r="A532" s="9" t="inlineStr">
        <x:is>
          <x:t xml:space="preserve">КЛ-036</x:t>
        </x:is>
      </x:c>
      <x:c r="B532" s="9" t="inlineStr">
        <x:is>
          <x:t xml:space="preserve">ООО «РазовыйПоток»</x:t>
        </x:is>
      </x:c>
      <x:c r="C532" s="25" t="n">
        <x:v>45892</x:v>
      </x:c>
      <x:c r="D532" s="26" t="n">
        <x:v>462000</x:v>
      </x:c>
      <x:c r="E532" s="9" t="inlineStr">
        <x:is>
          <x:t xml:space="preserve">РТ-000906</x:t>
        </x:is>
      </x:c>
      <x:c r="F532" s="9" t="inlineStr">
        <x:is>
          <x:t xml:space="preserve">Подшипники</x:t>
        </x:is>
      </x:c>
      <x:c r="G532" s="9" t="inlineStr">
        <x:is>
          <x:t xml:space="preserve">Кузнецов Павел</x:t>
        </x:is>
      </x:c>
      <x:c r="H532" s="26" t="n">
        <x:v>0</x:v>
      </x:c>
    </x:row>
    <x:row r="533" ht="28" customHeight="1">
      <x:c r="A533" s="9" t="inlineStr">
        <x:is>
          <x:t xml:space="preserve">КЛ-012</x:t>
        </x:is>
      </x:c>
      <x:c r="B533" s="9" t="inlineStr">
        <x:is>
          <x:t xml:space="preserve">ООО «ОптМеханика»</x:t>
        </x:is>
      </x:c>
      <x:c r="C533" s="25" t="n">
        <x:v>45390</x:v>
      </x:c>
      <x:c r="D533" s="26" t="n">
        <x:v>175000</x:v>
      </x:c>
      <x:c r="E533" s="9" t="inlineStr">
        <x:is>
          <x:t xml:space="preserve">РТ-000377</x:t>
        </x:is>
      </x:c>
      <x:c r="F533" s="9" t="inlineStr">
        <x:is>
          <x:t xml:space="preserve">Крепёж</x:t>
        </x:is>
      </x:c>
      <x:c r="G533" s="9" t="inlineStr">
        <x:is>
          <x:t xml:space="preserve">Кузнецов Павел</x:t>
        </x:is>
      </x:c>
      <x:c r="H533" s="26" t="n">
        <x:v>0</x:v>
      </x:c>
    </x:row>
    <x:row r="534" ht="28" customHeight="1">
      <x:c r="A534" s="9" t="inlineStr">
        <x:is>
          <x:t xml:space="preserve">КЛ-032</x:t>
        </x:is>
      </x:c>
      <x:c r="B534" s="9" t="inlineStr">
        <x:is>
          <x:t xml:space="preserve">ООО «ДеньКомплект»</x:t>
        </x:is>
      </x:c>
      <x:c r="C534" s="25" t="n">
        <x:v>46050</x:v>
      </x:c>
      <x:c r="D534" s="26" t="n">
        <x:v>413000</x:v>
      </x:c>
      <x:c r="E534" s="9" t="inlineStr">
        <x:is>
          <x:t xml:space="preserve">РТ-000787</x:t>
        </x:is>
      </x:c>
      <x:c r="F534" s="9" t="inlineStr">
        <x:is>
          <x:t xml:space="preserve">Крепёж</x:t>
        </x:is>
      </x:c>
      <x:c r="G534" s="9" t="inlineStr">
        <x:is>
          <x:t xml:space="preserve">Кузнецов Павел</x:t>
        </x:is>
      </x:c>
      <x:c r="H534" s="26" t="n">
        <x:v>0</x:v>
      </x:c>
    </x:row>
    <x:row r="535" ht="28" customHeight="1">
      <x:c r="A535" s="9" t="inlineStr">
        <x:is>
          <x:t xml:space="preserve">КЛ-008</x:t>
        </x:is>
      </x:c>
      <x:c r="B535" s="9" t="inlineStr">
        <x:is>
          <x:t xml:space="preserve">ООО «РесурсПоставка»</x:t>
        </x:is>
      </x:c>
      <x:c r="C535" s="25" t="n">
        <x:v>45645</x:v>
      </x:c>
      <x:c r="D535" s="26" t="n">
        <x:v>127000</x:v>
      </x:c>
      <x:c r="E535" s="9" t="inlineStr">
        <x:is>
          <x:t xml:space="preserve">РТ-000258</x:t>
        </x:is>
      </x:c>
      <x:c r="F535" s="9" t="inlineStr">
        <x:is>
          <x:t xml:space="preserve">Кабель</x:t>
        </x:is>
      </x:c>
      <x:c r="G535" s="9" t="inlineStr">
        <x:is>
          <x:t xml:space="preserve">Кузнецов Павел</x:t>
        </x:is>
      </x:c>
      <x:c r="H535" s="26" t="n">
        <x:v>0</x:v>
      </x:c>
    </x:row>
    <x:row r="536" ht="28" customHeight="1">
      <x:c r="A536" s="9" t="inlineStr">
        <x:is>
          <x:t xml:space="preserve">КЛ-030</x:t>
        </x:is>
      </x:c>
      <x:c r="B536" s="9" t="inlineStr">
        <x:is>
          <x:t xml:space="preserve">ООО «КачествоОпт»</x:t>
        </x:is>
      </x:c>
      <x:c r="C536" s="25" t="n">
        <x:v>45780</x:v>
      </x:c>
      <x:c r="D536" s="26" t="n">
        <x:v>99000</x:v>
      </x:c>
      <x:c r="E536" s="9" t="inlineStr">
        <x:is>
          <x:t xml:space="preserve">РТ-000668</x:t>
        </x:is>
      </x:c>
      <x:c r="F536" s="9" t="inlineStr">
        <x:is>
          <x:t xml:space="preserve">Промышленная химия</x:t>
        </x:is>
      </x:c>
      <x:c r="G536" s="9" t="inlineStr">
        <x:is>
          <x:t xml:space="preserve">Петров Илья</x:t>
        </x:is>
      </x:c>
      <x:c r="H536" s="26" t="n">
        <x:v>0</x:v>
      </x:c>
    </x:row>
    <x:row r="537" ht="28" customHeight="1">
      <x:c r="A537" s="9" t="inlineStr">
        <x:is>
          <x:t xml:space="preserve">КЛ-005</x:t>
        </x:is>
      </x:c>
      <x:c r="B537" s="9" t="inlineStr">
        <x:is>
          <x:t xml:space="preserve">ООО «УралКрепёж»</x:t>
        </x:is>
      </x:c>
      <x:c r="C537" s="25" t="n">
        <x:v>45267</x:v>
      </x:c>
      <x:c r="D537" s="26" t="n">
        <x:v>91000</x:v>
      </x:c>
      <x:c r="E537" s="9" t="inlineStr">
        <x:is>
          <x:t xml:space="preserve">РТ-000139</x:t>
        </x:is>
      </x:c>
      <x:c r="F537" s="9" t="inlineStr">
        <x:is>
          <x:t xml:space="preserve">Промышленная химия</x:t>
        </x:is>
      </x:c>
      <x:c r="G537" s="9" t="inlineStr">
        <x:is>
          <x:t xml:space="preserve">Иванова Анна</x:t>
        </x:is>
      </x:c>
      <x:c r="H537" s="26" t="n">
        <x:v>0</x:v>
      </x:c>
    </x:row>
    <x:row r="538" ht="28" customHeight="1">
      <x:c r="A538" s="9" t="inlineStr">
        <x:is>
          <x:t xml:space="preserve">КЛ-024</x:t>
        </x:is>
      </x:c>
      <x:c r="B538" s="9" t="inlineStr">
        <x:is>
          <x:t xml:space="preserve">ООО «МонтажПроект»</x:t>
        </x:is>
      </x:c>
      <x:c r="C538" s="25" t="n">
        <x:v>45979</x:v>
      </x:c>
      <x:c r="D538" s="26" t="n">
        <x:v>318000</x:v>
      </x:c>
      <x:c r="E538" s="9" t="inlineStr">
        <x:is>
          <x:t xml:space="preserve">РТ-000549</x:t>
        </x:is>
      </x:c>
      <x:c r="F538" s="9" t="inlineStr">
        <x:is>
          <x:t xml:space="preserve">Инструмент</x:t>
        </x:is>
      </x:c>
      <x:c r="G538" s="9" t="inlineStr">
        <x:is>
          <x:t xml:space="preserve">Кузнецов Павел</x:t>
        </x:is>
      </x:c>
      <x:c r="H538" s="26" t="n">
        <x:v>0</x:v>
      </x:c>
    </x:row>
    <x:row r="539" ht="28" customHeight="1">
      <x:c r="A539" s="9" t="inlineStr">
        <x:is>
          <x:t xml:space="preserve">КЛ-001</x:t>
        </x:is>
      </x:c>
      <x:c r="B539" s="9" t="inlineStr">
        <x:is>
          <x:t xml:space="preserve">ООО «АлтайКомплект»</x:t>
        </x:is>
      </x:c>
      <x:c r="C539" s="25" t="n">
        <x:v>45567</x:v>
      </x:c>
      <x:c r="D539" s="26" t="n">
        <x:v>43000</x:v>
      </x:c>
      <x:c r="E539" s="9" t="inlineStr">
        <x:is>
          <x:t xml:space="preserve">РТ-000020</x:t>
        </x:is>
      </x:c>
      <x:c r="F539" s="9" t="inlineStr">
        <x:is>
          <x:t xml:space="preserve">Подшипники</x:t>
        </x:is>
      </x:c>
      <x:c r="G539" s="9" t="inlineStr">
        <x:is>
          <x:t xml:space="preserve">Иванова Анна</x:t>
        </x:is>
      </x:c>
      <x:c r="H539" s="26" t="n">
        <x:v>0</x:v>
      </x:c>
    </x:row>
    <x:row r="540" ht="28" customHeight="1">
      <x:c r="A540" s="9" t="inlineStr">
        <x:is>
          <x:t xml:space="preserve">КЛ-038</x:t>
        </x:is>
      </x:c>
      <x:c r="B540" s="9" t="inlineStr">
        <x:is>
          <x:t xml:space="preserve">ООО «ФлагманСнаб»</x:t>
        </x:is>
      </x:c>
      <x:c r="C540" s="25" t="n">
        <x:v>45588</x:v>
      </x:c>
      <x:c r="D540" s="26" t="n">
        <x:v>1801000</x:v>
      </x:c>
      <x:c r="E540" s="9" t="inlineStr">
        <x:is>
          <x:t xml:space="preserve">РТ-000959</x:t>
        </x:is>
      </x:c>
      <x:c r="F540" s="9" t="inlineStr">
        <x:is>
          <x:t xml:space="preserve">Кабель</x:t>
        </x:is>
      </x:c>
      <x:c r="G540" s="9" t="inlineStr">
        <x:is>
          <x:t xml:space="preserve">Петров Илья</x:t>
        </x:is>
      </x:c>
      <x:c r="H540" s="26" t="n">
        <x:v>0</x:v>
      </x:c>
    </x:row>
    <x:row r="541" ht="28" customHeight="1">
      <x:c r="A541" s="9" t="inlineStr">
        <x:is>
          <x:t xml:space="preserve">КЛ-013</x:t>
        </x:is>
      </x:c>
      <x:c r="B541" s="9" t="inlineStr">
        <x:is>
          <x:t xml:space="preserve">ООО «БазисИнструмент»</x:t>
        </x:is>
      </x:c>
      <x:c r="C541" s="25" t="n">
        <x:v>46005</x:v>
      </x:c>
      <x:c r="D541" s="26" t="n">
        <x:v>186000</x:v>
      </x:c>
      <x:c r="E541" s="9" t="inlineStr">
        <x:is>
          <x:t xml:space="preserve">РТ-000430</x:t>
        </x:is>
      </x:c>
      <x:c r="F541" s="9" t="inlineStr">
        <x:is>
          <x:t xml:space="preserve">Кабель</x:t>
        </x:is>
      </x:c>
      <x:c r="G541" s="9" t="inlineStr">
        <x:is>
          <x:t xml:space="preserve">Иванова Анна</x:t>
        </x:is>
      </x:c>
      <x:c r="H541" s="26" t="n">
        <x:v>0</x:v>
      </x:c>
    </x:row>
    <x:row r="542" ht="28" customHeight="1">
      <x:c r="A542" s="9" t="inlineStr">
        <x:is>
          <x:t xml:space="preserve">КЛ-033</x:t>
        </x:is>
      </x:c>
      <x:c r="B542" s="9" t="inlineStr">
        <x:is>
          <x:t xml:space="preserve">ООО «МультиПоставка»</x:t>
        </x:is>
      </x:c>
      <x:c r="C542" s="25" t="n">
        <x:v>45870</x:v>
      </x:c>
      <x:c r="D542" s="26" t="n">
        <x:v>425000</x:v>
      </x:c>
      <x:c r="E542" s="9" t="inlineStr">
        <x:is>
          <x:t xml:space="preserve">РТ-000840</x:t>
        </x:is>
      </x:c>
      <x:c r="F542" s="9" t="inlineStr">
        <x:is>
          <x:t xml:space="preserve">Кабель</x:t>
        </x:is>
      </x:c>
      <x:c r="G542" s="9" t="inlineStr">
        <x:is>
          <x:t xml:space="preserve">Иванова Анна</x:t>
        </x:is>
      </x:c>
      <x:c r="H542" s="26" t="n">
        <x:v>0</x:v>
      </x:c>
    </x:row>
    <x:row r="543" ht="28" customHeight="1">
      <x:c r="A543" s="9" t="inlineStr">
        <x:is>
          <x:t xml:space="preserve">КЛ-010</x:t>
        </x:is>
      </x:c>
      <x:c r="B543" s="9" t="inlineStr">
        <x:is>
          <x:t xml:space="preserve">ООО «ОрионПром»</x:t>
        </x:is>
      </x:c>
      <x:c r="C543" s="25" t="n">
        <x:v>45420</x:v>
      </x:c>
      <x:c r="D543" s="26" t="n">
        <x:v>149000</x:v>
      </x:c>
      <x:c r="E543" s="9" t="inlineStr">
        <x:is>
          <x:t xml:space="preserve">РТ-000311</x:t>
        </x:is>
      </x:c>
      <x:c r="F543" s="9" t="inlineStr">
        <x:is>
          <x:t xml:space="preserve">Промышленная химия</x:t>
        </x:is>
      </x:c>
      <x:c r="G543" s="9" t="inlineStr">
        <x:is>
          <x:t xml:space="preserve">Петров Илья</x:t>
        </x:is>
      </x:c>
      <x:c r="H543" s="26" t="n">
        <x:v>0</x:v>
      </x:c>
    </x:row>
    <x:row r="544" ht="28" customHeight="1">
      <x:c r="A544" s="9" t="inlineStr">
        <x:is>
          <x:t xml:space="preserve">КЛ-031</x:t>
        </x:is>
      </x:c>
      <x:c r="B544" s="9" t="inlineStr">
        <x:is>
          <x:t xml:space="preserve">ООО «РеверсСнаб»</x:t>
        </x:is>
      </x:c>
      <x:c r="C544" s="25" t="n">
        <x:v>45855</x:v>
      </x:c>
      <x:c r="D544" s="26" t="n">
        <x:v>101000</x:v>
      </x:c>
      <x:c r="E544" s="9" t="inlineStr">
        <x:is>
          <x:t xml:space="preserve">РТ-000721</x:t>
        </x:is>
      </x:c>
      <x:c r="F544" s="9" t="inlineStr">
        <x:is>
          <x:t xml:space="preserve">Подшипники</x:t>
        </x:is>
      </x:c>
      <x:c r="G544" s="9" t="inlineStr">
        <x:is>
          <x:t xml:space="preserve">Соколова Мария</x:t>
        </x:is>
      </x:c>
      <x:c r="H544" s="26" t="n">
        <x:v>0</x:v>
      </x:c>
    </x:row>
    <x:row r="545" ht="28" customHeight="1">
      <x:c r="A545" s="9" t="inlineStr">
        <x:is>
          <x:t xml:space="preserve">КЛ-006</x:t>
        </x:is>
      </x:c>
      <x:c r="B545" s="9" t="inlineStr">
        <x:is>
          <x:t xml:space="preserve">ООО «СибирьКабель»</x:t>
        </x:is>
      </x:c>
      <x:c r="C545" s="25" t="n">
        <x:v>45243</x:v>
      </x:c>
      <x:c r="D545" s="26" t="n">
        <x:v>101000</x:v>
      </x:c>
      <x:c r="E545" s="9" t="inlineStr">
        <x:is>
          <x:t xml:space="preserve">РТ-000192</x:t>
        </x:is>
      </x:c>
      <x:c r="F545" s="9" t="inlineStr">
        <x:is>
          <x:t xml:space="preserve">Подшипники</x:t>
        </x:is>
      </x:c>
      <x:c r="G545" s="9" t="inlineStr">
        <x:is>
          <x:t xml:space="preserve">Петров Илья</x:t>
        </x:is>
      </x:c>
      <x:c r="H545" s="26" t="n">
        <x:v>0</x:v>
      </x:c>
    </x:row>
    <x:row r="546" ht="28" customHeight="1">
      <x:c r="A546" s="9" t="inlineStr">
        <x:is>
          <x:t xml:space="preserve">КЛ-029</x:t>
        </x:is>
      </x:c>
      <x:c r="B546" s="9" t="inlineStr">
        <x:is>
          <x:t xml:space="preserve">ООО «ВозвратКомплект»</x:t>
        </x:is>
      </x:c>
      <x:c r="C546" s="25" t="n">
        <x:v>45345</x:v>
      </x:c>
      <x:c r="D546" s="26" t="n">
        <x:v>99000</x:v>
      </x:c>
      <x:c r="E546" s="9" t="inlineStr">
        <x:is>
          <x:t xml:space="preserve">РТ-000602</x:t>
        </x:is>
      </x:c>
      <x:c r="F546" s="9" t="inlineStr">
        <x:is>
          <x:t xml:space="preserve">Инструмент</x:t>
        </x:is>
      </x:c>
      <x:c r="G546" s="9" t="inlineStr">
        <x:is>
          <x:t xml:space="preserve">Иванова Анна</x:t>
        </x:is>
      </x:c>
      <x:c r="H546" s="26" t="n">
        <x:v>0</x:v>
      </x:c>
    </x:row>
    <x:row r="547" ht="28" customHeight="1">
      <x:c r="A547" s="9" t="inlineStr">
        <x:is>
          <x:t xml:space="preserve">КЛ-002</x:t>
        </x:is>
      </x:c>
      <x:c r="B547" s="9" t="inlineStr">
        <x:is>
          <x:t xml:space="preserve">ООО «СеверПодшипник»</x:t>
        </x:is>
      </x:c>
      <x:c r="C547" s="25" t="n">
        <x:v>45693</x:v>
      </x:c>
      <x:c r="D547" s="26" t="n">
        <x:v>53000</x:v>
      </x:c>
      <x:c r="E547" s="9" t="inlineStr">
        <x:is>
          <x:t xml:space="preserve">РТ-000073</x:t>
        </x:is>
      </x:c>
      <x:c r="F547" s="9" t="inlineStr">
        <x:is>
          <x:t xml:space="preserve">Крепёж</x:t>
        </x:is>
      </x:c>
      <x:c r="G547" s="9" t="inlineStr">
        <x:is>
          <x:t xml:space="preserve">Петров Илья</x:t>
        </x:is>
      </x:c>
      <x:c r="H547" s="26" t="n">
        <x:v>0</x:v>
      </x:c>
    </x:row>
    <x:row r="548" ht="28" customHeight="1">
      <x:c r="A548" s="9" t="inlineStr">
        <x:is>
          <x:t xml:space="preserve">КЛ-039</x:t>
        </x:is>
      </x:c>
      <x:c r="B548" s="9" t="inlineStr">
        <x:is>
          <x:t xml:space="preserve">ООО «МикроКрепёж»</x:t>
        </x:is>
      </x:c>
      <x:c r="C548" s="25" t="n">
        <x:v>45815</x:v>
      </x:c>
      <x:c r="D548" s="26" t="n">
        <x:v>3000</x:v>
      </x:c>
      <x:c r="E548" s="9" t="inlineStr">
        <x:is>
          <x:t xml:space="preserve">РТ-001012</x:t>
        </x:is>
      </x:c>
      <x:c r="F548" s="9" t="inlineStr">
        <x:is>
          <x:t xml:space="preserve">Инструмент</x:t>
        </x:is>
      </x:c>
      <x:c r="G548" s="9" t="inlineStr">
        <x:is>
          <x:t xml:space="preserve">Соколова Мария</x:t>
        </x:is>
      </x:c>
      <x:c r="H548" s="26" t="n">
        <x:v>0</x:v>
      </x:c>
    </x:row>
    <x:row r="549" ht="28" customHeight="1">
      <x:c r="A549" s="9" t="inlineStr">
        <x:is>
          <x:t xml:space="preserve">КЛ-017</x:t>
        </x:is>
      </x:c>
      <x:c r="B549" s="9" t="inlineStr">
        <x:is>
          <x:t xml:space="preserve">ООО «ПорогКомплект»</x:t>
        </x:is>
      </x:c>
      <x:c r="C549" s="25" t="n">
        <x:v>45425</x:v>
      </x:c>
      <x:c r="D549" s="26" t="n">
        <x:v>89000</x:v>
      </x:c>
      <x:c r="E549" s="9" t="inlineStr">
        <x:is>
          <x:t xml:space="preserve">РТ-000483</x:t>
        </x:is>
      </x:c>
      <x:c r="F549" s="9" t="inlineStr">
        <x:is>
          <x:t xml:space="preserve">Крепёж</x:t>
        </x:is>
      </x:c>
      <x:c r="G549" s="9" t="inlineStr">
        <x:is>
          <x:t xml:space="preserve">Иванова Анна</x:t>
        </x:is>
      </x:c>
      <x:c r="H549" s="26" t="n">
        <x:v>0</x:v>
      </x:c>
    </x:row>
    <x:row r="550" ht="28" customHeight="1">
      <x:c r="A550" s="9" t="inlineStr">
        <x:is>
          <x:t xml:space="preserve">КЛ-035</x:t>
        </x:is>
      </x:c>
      <x:c r="B550" s="9" t="inlineStr">
        <x:is>
          <x:t xml:space="preserve">ООО «НеритмСнаб»</x:t>
        </x:is>
      </x:c>
      <x:c r="C550" s="25" t="n">
        <x:v>46095</x:v>
      </x:c>
      <x:c r="D550" s="26" t="n">
        <x:v>451000</x:v>
      </x:c>
      <x:c r="E550" s="9" t="inlineStr">
        <x:is>
          <x:t xml:space="preserve">РТ-000893</x:t>
        </x:is>
      </x:c>
      <x:c r="F550" s="9" t="inlineStr">
        <x:is>
          <x:t xml:space="preserve">Промышленная химия</x:t>
        </x:is>
      </x:c>
      <x:c r="G550" s="9" t="inlineStr">
        <x:is>
          <x:t xml:space="preserve">Соколова Мария</x:t>
        </x:is>
      </x:c>
      <x:c r="H550" s="26" t="n">
        <x:v>0</x:v>
      </x:c>
    </x:row>
    <x:row r="551" ht="28" customHeight="1">
      <x:c r="A551" s="9" t="inlineStr">
        <x:is>
          <x:t xml:space="preserve">КЛ-011</x:t>
        </x:is>
      </x:c>
      <x:c r="B551" s="9" t="inlineStr">
        <x:is>
          <x:t xml:space="preserve">ООО «СфераКомплект»</x:t>
        </x:is>
      </x:c>
      <x:c r="C551" s="25" t="n">
        <x:v>46005</x:v>
      </x:c>
      <x:c r="D551" s="26" t="n">
        <x:v>162000</x:v>
      </x:c>
      <x:c r="E551" s="9" t="inlineStr">
        <x:is>
          <x:t xml:space="preserve">РТ-000364</x:t>
        </x:is>
      </x:c>
      <x:c r="F551" s="9" t="inlineStr">
        <x:is>
          <x:t xml:space="preserve">Подшипники</x:t>
        </x:is>
      </x:c>
      <x:c r="G551" s="9" t="inlineStr">
        <x:is>
          <x:t xml:space="preserve">Соколова Мария</x:t>
        </x:is>
      </x:c>
      <x:c r="H551" s="26" t="n">
        <x:v>0</x:v>
      </x:c>
    </x:row>
    <x:row r="552" ht="28" customHeight="1">
      <x:c r="A552" s="9" t="inlineStr">
        <x:is>
          <x:t xml:space="preserve">КЛ-032</x:t>
        </x:is>
      </x:c>
      <x:c r="B552" s="9" t="inlineStr">
        <x:is>
          <x:t xml:space="preserve">ООО «ДеньКомплект»</x:t>
        </x:is>
      </x:c>
      <x:c r="C552" s="25" t="n">
        <x:v>45810</x:v>
      </x:c>
      <x:c r="D552" s="26" t="n">
        <x:v>103500</x:v>
      </x:c>
      <x:c r="E552" s="9" t="inlineStr">
        <x:is>
          <x:t xml:space="preserve">РТ-000774</x:t>
        </x:is>
      </x:c>
      <x:c r="F552" s="9" t="inlineStr">
        <x:is>
          <x:t xml:space="preserve">Крепёж</x:t>
        </x:is>
      </x:c>
      <x:c r="G552" s="9" t="inlineStr">
        <x:is>
          <x:t xml:space="preserve">Кузнецов Павел</x:t>
        </x:is>
      </x:c>
      <x:c r="H552" s="26" t="n">
        <x:v>0</x:v>
      </x:c>
    </x:row>
    <x:row r="553" ht="28" customHeight="1">
      <x:c r="A553" s="9" t="inlineStr">
        <x:is>
          <x:t xml:space="preserve">КЛ-007</x:t>
        </x:is>
      </x:c>
      <x:c r="B553" s="9" t="inlineStr">
        <x:is>
          <x:t xml:space="preserve">ООО «ПромКонтур»</x:t>
        </x:is>
      </x:c>
      <x:c r="C553" s="25" t="n">
        <x:v>46025</x:v>
      </x:c>
      <x:c r="D553" s="26" t="n">
        <x:v>114000</x:v>
      </x:c>
      <x:c r="E553" s="9" t="inlineStr">
        <x:is>
          <x:t xml:space="preserve">РТ-000245</x:t>
        </x:is>
      </x:c>
      <x:c r="F553" s="9" t="inlineStr">
        <x:is>
          <x:t xml:space="preserve">Крепёж</x:t>
        </x:is>
      </x:c>
      <x:c r="G553" s="9" t="inlineStr">
        <x:is>
          <x:t xml:space="preserve">Соколова Мария</x:t>
        </x:is>
      </x:c>
      <x:c r="H553" s="26" t="n">
        <x:v>0</x:v>
      </x:c>
    </x:row>
    <x:row r="554" ht="28" customHeight="1">
      <x:c r="A554" s="9" t="inlineStr">
        <x:is>
          <x:t xml:space="preserve">КЛ-030</x:t>
        </x:is>
      </x:c>
      <x:c r="B554" s="9" t="inlineStr">
        <x:is>
          <x:t xml:space="preserve">ООО «КачествоОпт»</x:t>
        </x:is>
      </x:c>
      <x:c r="C554" s="25" t="n">
        <x:v>45480</x:v>
      </x:c>
      <x:c r="D554" s="26" t="n">
        <x:v>101000</x:v>
      </x:c>
      <x:c r="E554" s="9" t="inlineStr">
        <x:is>
          <x:t xml:space="preserve">РТ-000655</x:t>
        </x:is>
      </x:c>
      <x:c r="F554" s="9" t="inlineStr">
        <x:is>
          <x:t xml:space="preserve">Промышленная химия</x:t>
        </x:is>
      </x:c>
      <x:c r="G554" s="9" t="inlineStr">
        <x:is>
          <x:t xml:space="preserve">Петров Илья</x:t>
        </x:is>
      </x:c>
      <x:c r="H554" s="26" t="n">
        <x:v>0</x:v>
      </x:c>
    </x:row>
    <x:row r="555" ht="28" customHeight="1">
      <x:c r="A555" s="9" t="inlineStr">
        <x:is>
          <x:t xml:space="preserve">КЛ-004</x:t>
        </x:is>
      </x:c>
      <x:c r="B555" s="9" t="inlineStr">
        <x:is>
          <x:t xml:space="preserve">ООО «ТехноОпт»</x:t>
        </x:is>
      </x:c>
      <x:c r="C555" s="25" t="n">
        <x:v>45765</x:v>
      </x:c>
      <x:c r="D555" s="26" t="n">
        <x:v>78000</x:v>
      </x:c>
      <x:c r="E555" s="9" t="inlineStr">
        <x:is>
          <x:t xml:space="preserve">РТ-000126</x:t>
        </x:is>
      </x:c>
      <x:c r="F555" s="9" t="inlineStr">
        <x:is>
          <x:t xml:space="preserve">Инструмент</x:t>
        </x:is>
      </x:c>
      <x:c r="G555" s="9" t="inlineStr">
        <x:is>
          <x:t xml:space="preserve">Кузнецов Павел</x:t>
        </x:is>
      </x:c>
      <x:c r="H555" s="26" t="n">
        <x:v>0</x:v>
      </x:c>
    </x:row>
    <x:row r="556" ht="28" customHeight="1">
      <x:c r="A556" s="9" t="inlineStr">
        <x:is>
          <x:t xml:space="preserve">КЛ-023</x:t>
        </x:is>
      </x:c>
      <x:c r="B556" s="9" t="inlineStr">
        <x:is>
          <x:t xml:space="preserve">ООО «СадТехника»</x:t>
        </x:is>
      </x:c>
      <x:c r="C556" s="25" t="n">
        <x:v>45781</x:v>
      </x:c>
      <x:c r="D556" s="26" t="n">
        <x:v>305000</x:v>
      </x:c>
      <x:c r="E556" s="9" t="inlineStr">
        <x:is>
          <x:t xml:space="preserve">РТ-000536</x:t>
        </x:is>
      </x:c>
      <x:c r="F556" s="9" t="inlineStr">
        <x:is>
          <x:t xml:space="preserve">Кабель</x:t>
        </x:is>
      </x:c>
      <x:c r="G556" s="9" t="inlineStr">
        <x:is>
          <x:t xml:space="preserve">Соколова Мария</x:t>
        </x:is>
      </x:c>
      <x:c r="H556" s="26" t="n">
        <x:v>0</x:v>
      </x:c>
    </x:row>
    <x:row r="557" ht="28" customHeight="1">
      <x:c r="A557" s="9" t="inlineStr">
        <x:is>
          <x:t xml:space="preserve">КЛ-001</x:t>
        </x:is>
      </x:c>
      <x:c r="B557" s="9" t="inlineStr">
        <x:is>
          <x:t xml:space="preserve">ООО «АлтайКомплект»</x:t>
        </x:is>
      </x:c>
      <x:c r="C557" s="25" t="n">
        <x:v>45307</x:v>
      </x:c>
      <x:c r="D557" s="26" t="n">
        <x:v>42000</x:v>
      </x:c>
      <x:c r="E557" s="9" t="inlineStr">
        <x:is>
          <x:t xml:space="preserve">РТ-000007</x:t>
        </x:is>
      </x:c>
      <x:c r="F557" s="9" t="inlineStr">
        <x:is>
          <x:t xml:space="preserve">Подшипники</x:t>
        </x:is>
      </x:c>
      <x:c r="G557" s="9" t="inlineStr">
        <x:is>
          <x:t xml:space="preserve">Иванова Анна</x:t>
        </x:is>
      </x:c>
      <x:c r="H557" s="26" t="n">
        <x:v>0</x:v>
      </x:c>
    </x:row>
    <x:row r="558" ht="28" customHeight="1">
      <x:c r="A558" s="9" t="inlineStr">
        <x:is>
          <x:t xml:space="preserve">КЛ-038</x:t>
        </x:is>
      </x:c>
      <x:c r="B558" s="9" t="inlineStr">
        <x:is>
          <x:t xml:space="preserve">ООО «ФлагманСнаб»</x:t>
        </x:is>
      </x:c>
      <x:c r="C558" s="25" t="n">
        <x:v>45198</x:v>
      </x:c>
      <x:c r="D558" s="26" t="n">
        <x:v>1800000</x:v>
      </x:c>
      <x:c r="E558" s="9" t="inlineStr">
        <x:is>
          <x:t xml:space="preserve">РТ-000946</x:t>
        </x:is>
      </x:c>
      <x:c r="F558" s="9" t="inlineStr">
        <x:is>
          <x:t xml:space="preserve">Кабель</x:t>
        </x:is>
      </x:c>
      <x:c r="G558" s="9" t="inlineStr">
        <x:is>
          <x:t xml:space="preserve">Петров Илья</x:t>
        </x:is>
      </x:c>
      <x:c r="H558" s="26" t="n">
        <x:v>0</x:v>
      </x:c>
    </x:row>
    <x:row r="559" ht="28" customHeight="1">
      <x:c r="A559" s="9" t="inlineStr">
        <x:is>
          <x:t xml:space="preserve">КЛ-013</x:t>
        </x:is>
      </x:c>
      <x:c r="B559" s="9" t="inlineStr">
        <x:is>
          <x:t xml:space="preserve">ООО «БазисИнструмент»</x:t>
        </x:is>
      </x:c>
      <x:c r="C559" s="25" t="n">
        <x:v>45615</x:v>
      </x:c>
      <x:c r="D559" s="26" t="n">
        <x:v>185000</x:v>
      </x:c>
      <x:c r="E559" s="9" t="inlineStr">
        <x:is>
          <x:t xml:space="preserve">РТ-000417</x:t>
        </x:is>
      </x:c>
      <x:c r="F559" s="9" t="inlineStr">
        <x:is>
          <x:t xml:space="preserve">Кабель</x:t>
        </x:is>
      </x:c>
      <x:c r="G559" s="9" t="inlineStr">
        <x:is>
          <x:t xml:space="preserve">Иванова Анна</x:t>
        </x:is>
      </x:c>
      <x:c r="H559" s="26" t="n">
        <x:v>0</x:v>
      </x:c>
    </x:row>
    <x:row r="560" ht="28" customHeight="1">
      <x:c r="A560" s="9" t="inlineStr">
        <x:is>
          <x:t xml:space="preserve">КЛ-033</x:t>
        </x:is>
      </x:c>
      <x:c r="B560" s="9" t="inlineStr">
        <x:is>
          <x:t xml:space="preserve">ООО «МультиПоставка»</x:t>
        </x:is>
      </x:c>
      <x:c r="C560" s="25" t="n">
        <x:v>45630</x:v>
      </x:c>
      <x:c r="D560" s="26" t="n">
        <x:v>106500</x:v>
      </x:c>
      <x:c r="E560" s="9" t="inlineStr">
        <x:is>
          <x:t xml:space="preserve">РТ-000827</x:t>
        </x:is>
      </x:c>
      <x:c r="F560" s="9" t="inlineStr">
        <x:is>
          <x:t xml:space="preserve">Кабель</x:t>
        </x:is>
      </x:c>
      <x:c r="G560" s="9" t="inlineStr">
        <x:is>
          <x:t xml:space="preserve">Иванова Анна</x:t>
        </x:is>
      </x:c>
      <x:c r="H560" s="26" t="n">
        <x:v>0</x:v>
      </x:c>
    </x:row>
    <x:row r="561" ht="28" customHeight="1">
      <x:c r="A561" s="9" t="inlineStr">
        <x:is>
          <x:t xml:space="preserve">КЛ-009</x:t>
        </x:is>
      </x:c>
      <x:c r="B561" s="9" t="inlineStr">
        <x:is>
          <x:t xml:space="preserve">ООО «МагистральСнаб»</x:t>
        </x:is>
      </x:c>
      <x:c r="C561" s="25" t="n">
        <x:v>46065</x:v>
      </x:c>
      <x:c r="D561" s="26" t="n">
        <x:v>137000</x:v>
      </x:c>
      <x:c r="E561" s="9" t="inlineStr">
        <x:is>
          <x:t xml:space="preserve">РТ-000298</x:t>
        </x:is>
      </x:c>
      <x:c r="F561" s="9" t="inlineStr">
        <x:is>
          <x:t xml:space="preserve">Инструмент</x:t>
        </x:is>
      </x:c>
      <x:c r="G561" s="9" t="inlineStr">
        <x:is>
          <x:t xml:space="preserve">Иванова Анна</x:t>
        </x:is>
      </x:c>
      <x:c r="H561" s="26" t="n">
        <x:v>0</x:v>
      </x:c>
    </x:row>
    <x:row r="562" ht="28" customHeight="1">
      <x:c r="A562" s="9" t="inlineStr">
        <x:is>
          <x:t xml:space="preserve">КЛ-031</x:t>
        </x:is>
      </x:c>
      <x:c r="B562" s="9" t="inlineStr">
        <x:is>
          <x:t xml:space="preserve">ООО «РеверсСнаб»</x:t>
        </x:is>
      </x:c>
      <x:c r="C562" s="25" t="n">
        <x:v>45562</x:v>
      </x:c>
      <x:c r="D562" s="26" t="n">
        <x:v>0</x:v>
      </x:c>
      <x:c r="E562" s="9" t="inlineStr">
        <x:is>
          <x:t xml:space="preserve">ВЗ-000708</x:t>
        </x:is>
      </x:c>
      <x:c r="F562" s="9" t="inlineStr">
        <x:is>
          <x:t xml:space="preserve">Подшипники</x:t>
        </x:is>
      </x:c>
      <x:c r="G562" s="9" t="inlineStr">
        <x:is>
          <x:t xml:space="preserve">Соколова Мария</x:t>
        </x:is>
      </x:c>
      <x:c r="H562" s="26" t="n">
        <x:v>25000</x:v>
      </x:c>
    </x:row>
    <x:row r="563" ht="28" customHeight="1">
      <x:c r="A563" s="9" t="inlineStr">
        <x:is>
          <x:t xml:space="preserve">КЛ-005</x:t>
        </x:is>
      </x:c>
      <x:c r="B563" s="9" t="inlineStr">
        <x:is>
          <x:t xml:space="preserve">ООО «УралКрепёж»</x:t>
        </x:is>
      </x:c>
      <x:c r="C563" s="25" t="n">
        <x:v>46067</x:v>
      </x:c>
      <x:c r="D563" s="26" t="n">
        <x:v>89000</x:v>
      </x:c>
      <x:c r="E563" s="9" t="inlineStr">
        <x:is>
          <x:t xml:space="preserve">РТ-000179</x:t>
        </x:is>
      </x:c>
      <x:c r="F563" s="9" t="inlineStr">
        <x:is>
          <x:t xml:space="preserve">Промышленная химия</x:t>
        </x:is>
      </x:c>
      <x:c r="G563" s="9" t="inlineStr">
        <x:is>
          <x:t xml:space="preserve">Иванова Анна</x:t>
        </x:is>
      </x:c>
      <x:c r="H563" s="26" t="n">
        <x:v>0</x:v>
      </x:c>
    </x:row>
    <x:row r="564" ht="28" customHeight="1">
      <x:c r="A564" s="9" t="inlineStr">
        <x:is>
          <x:t xml:space="preserve">КЛ-028</x:t>
        </x:is>
      </x:c>
      <x:c r="B564" s="9" t="inlineStr">
        <x:is>
          <x:t xml:space="preserve">ООО «РостСнаб»</x:t>
        </x:is>
      </x:c>
      <x:c r="C564" s="25" t="n">
        <x:v>45960</x:v>
      </x:c>
      <x:c r="D564" s="26" t="n">
        <x:v>365000</x:v>
      </x:c>
      <x:c r="E564" s="9" t="inlineStr">
        <x:is>
          <x:t xml:space="preserve">РТ-000589</x:t>
        </x:is>
      </x:c>
      <x:c r="F564" s="9" t="inlineStr">
        <x:is>
          <x:t xml:space="preserve">Кабель</x:t>
        </x:is>
      </x:c>
      <x:c r="G564" s="9" t="inlineStr">
        <x:is>
          <x:t xml:space="preserve">Кузнецов Павел</x:t>
        </x:is>
      </x:c>
      <x:c r="H564" s="26" t="n">
        <x:v>0</x:v>
      </x:c>
    </x:row>
    <x:row r="565" ht="28" customHeight="1">
      <x:c r="A565" s="9" t="inlineStr">
        <x:is>
          <x:t xml:space="preserve">КЛ-002</x:t>
        </x:is>
      </x:c>
      <x:c r="B565" s="9" t="inlineStr">
        <x:is>
          <x:t xml:space="preserve">ООО «СеверПодшипник»</x:t>
        </x:is>
      </x:c>
      <x:c r="C565" s="25" t="n">
        <x:v>45303</x:v>
      </x:c>
      <x:c r="D565" s="26" t="n">
        <x:v>55000</x:v>
      </x:c>
      <x:c r="E565" s="9" t="inlineStr">
        <x:is>
          <x:t xml:space="preserve">РТ-000060</x:t>
        </x:is>
      </x:c>
      <x:c r="F565" s="9" t="inlineStr">
        <x:is>
          <x:t xml:space="preserve">Крепёж</x:t>
        </x:is>
      </x:c>
      <x:c r="G565" s="9" t="inlineStr">
        <x:is>
          <x:t xml:space="preserve">Петров Илья</x:t>
        </x:is>
      </x:c>
      <x:c r="H565" s="26" t="n">
        <x:v>0</x:v>
      </x:c>
    </x:row>
    <x:row r="566" ht="28" customHeight="1">
      <x:c r="A566" s="9" t="inlineStr">
        <x:is>
          <x:t xml:space="preserve">КЛ-039</x:t>
        </x:is>
      </x:c>
      <x:c r="B566" s="9" t="inlineStr">
        <x:is>
          <x:t xml:space="preserve">ООО «МикроКрепёж»</x:t>
        </x:is>
      </x:c>
      <x:c r="C566" s="25" t="n">
        <x:v>45555</x:v>
      </x:c>
      <x:c r="D566" s="26" t="n">
        <x:v>2000</x:v>
      </x:c>
      <x:c r="E566" s="9" t="inlineStr">
        <x:is>
          <x:t xml:space="preserve">РТ-000999</x:t>
        </x:is>
      </x:c>
      <x:c r="F566" s="9" t="inlineStr">
        <x:is>
          <x:t xml:space="preserve">Инструмент</x:t>
        </x:is>
      </x:c>
      <x:c r="G566" s="9" t="inlineStr">
        <x:is>
          <x:t xml:space="preserve">Соколова Мария</x:t>
        </x:is>
      </x:c>
      <x:c r="H566" s="26" t="n">
        <x:v>0</x:v>
      </x:c>
    </x:row>
    <x:row r="567" ht="28" customHeight="1">
      <x:c r="A567" s="9" t="inlineStr">
        <x:is>
          <x:t xml:space="preserve">КЛ-015</x:t>
        </x:is>
      </x:c>
      <x:c r="B567" s="9" t="inlineStr">
        <x:is>
          <x:t xml:space="preserve">ООО «СпектрПоставка»</x:t>
        </x:is>
      </x:c>
      <x:c r="C567" s="25" t="n">
        <x:v>46095</x:v>
      </x:c>
      <x:c r="D567" s="26" t="n">
        <x:v>1200000</x:v>
      </x:c>
      <x:c r="E567" s="9" t="inlineStr">
        <x:is>
          <x:t xml:space="preserve">РТ-000470</x:t>
        </x:is>
      </x:c>
      <x:c r="F567" s="9" t="inlineStr">
        <x:is>
          <x:t xml:space="preserve">Промышленная химия</x:t>
        </x:is>
      </x:c>
      <x:c r="G567" s="9" t="inlineStr">
        <x:is>
          <x:t xml:space="preserve">Соколова Мария</x:t>
        </x:is>
      </x:c>
      <x:c r="H567" s="26" t="n">
        <x:v>0</x:v>
      </x:c>
    </x:row>
    <x:row r="568" ht="28" customHeight="1">
      <x:c r="A568" s="9" t="inlineStr">
        <x:is>
          <x:t xml:space="preserve">КЛ-035</x:t>
        </x:is>
      </x:c>
      <x:c r="B568" s="9" t="inlineStr">
        <x:is>
          <x:t xml:space="preserve">ООО «НеритмСнаб»</x:t>
        </x:is>
      </x:c>
      <x:c r="C568" s="25" t="n">
        <x:v>45297</x:v>
      </x:c>
      <x:c r="D568" s="26" t="n">
        <x:v>450000</x:v>
      </x:c>
      <x:c r="E568" s="9" t="inlineStr">
        <x:is>
          <x:t xml:space="preserve">РТ-000880</x:t>
        </x:is>
      </x:c>
      <x:c r="F568" s="9" t="inlineStr">
        <x:is>
          <x:t xml:space="preserve">Промышленная химия</x:t>
        </x:is>
      </x:c>
      <x:c r="G568" s="9" t="inlineStr">
        <x:is>
          <x:t xml:space="preserve">Соколова Мария</x:t>
        </x:is>
      </x:c>
      <x:c r="H568" s="26" t="n">
        <x:v>0</x:v>
      </x:c>
    </x:row>
    <x:row r="569" ht="28" customHeight="1">
      <x:c r="A569" s="9" t="inlineStr">
        <x:is>
          <x:t xml:space="preserve">КЛ-011</x:t>
        </x:is>
      </x:c>
      <x:c r="B569" s="9" t="inlineStr">
        <x:is>
          <x:t xml:space="preserve">ООО «СфераКомплект»</x:t>
        </x:is>
      </x:c>
      <x:c r="C569" s="25" t="n">
        <x:v>45615</x:v>
      </x:c>
      <x:c r="D569" s="26" t="n">
        <x:v>161000</x:v>
      </x:c>
      <x:c r="E569" s="9" t="inlineStr">
        <x:is>
          <x:t xml:space="preserve">РТ-000351</x:t>
        </x:is>
      </x:c>
      <x:c r="F569" s="9" t="inlineStr">
        <x:is>
          <x:t xml:space="preserve">Подшипники</x:t>
        </x:is>
      </x:c>
      <x:c r="G569" s="9" t="inlineStr">
        <x:is>
          <x:t xml:space="preserve">Соколова Мария</x:t>
        </x:is>
      </x:c>
      <x:c r="H569" s="26" t="n">
        <x:v>0</x:v>
      </x:c>
    </x:row>
    <x:row r="570" ht="28" customHeight="1">
      <x:c r="A570" s="9" t="inlineStr">
        <x:is>
          <x:t xml:space="preserve">КЛ-032</x:t>
        </x:is>
      </x:c>
      <x:c r="B570" s="9" t="inlineStr">
        <x:is>
          <x:t xml:space="preserve">ООО «ДеньКомплект»</x:t>
        </x:is>
      </x:c>
      <x:c r="C570" s="25" t="n">
        <x:v>45570</x:v>
      </x:c>
      <x:c r="D570" s="26" t="n">
        <x:v>415000</x:v>
      </x:c>
      <x:c r="E570" s="9" t="inlineStr">
        <x:is>
          <x:t xml:space="preserve">РТ-000761</x:t>
        </x:is>
      </x:c>
      <x:c r="F570" s="9" t="inlineStr">
        <x:is>
          <x:t xml:space="preserve">Крепёж</x:t>
        </x:is>
      </x:c>
      <x:c r="G570" s="9" t="inlineStr">
        <x:is>
          <x:t xml:space="preserve">Кузнецов Павел</x:t>
        </x:is>
      </x:c>
      <x:c r="H570" s="26" t="n">
        <x:v>0</x:v>
      </x:c>
    </x:row>
    <x:row r="571" ht="28" customHeight="1">
      <x:c r="A571" s="9" t="inlineStr">
        <x:is>
          <x:t xml:space="preserve">КЛ-007</x:t>
        </x:is>
      </x:c>
      <x:c r="B571" s="9" t="inlineStr">
        <x:is>
          <x:t xml:space="preserve">ООО «ПромКонтур»</x:t>
        </x:is>
      </x:c>
      <x:c r="C571" s="25" t="n">
        <x:v>45440</x:v>
      </x:c>
      <x:c r="D571" s="26" t="n">
        <x:v>113000</x:v>
      </x:c>
      <x:c r="E571" s="9" t="inlineStr">
        <x:is>
          <x:t xml:space="preserve">РТ-000232</x:t>
        </x:is>
      </x:c>
      <x:c r="F571" s="9" t="inlineStr">
        <x:is>
          <x:t xml:space="preserve">Крепёж</x:t>
        </x:is>
      </x:c>
      <x:c r="G571" s="9" t="inlineStr">
        <x:is>
          <x:t xml:space="preserve">Соколова Мария</x:t>
        </x:is>
      </x:c>
      <x:c r="H571" s="26" t="n">
        <x:v>0</x:v>
      </x:c>
    </x:row>
    <x:row r="572" ht="28" customHeight="1">
      <x:c r="A572" s="9" t="inlineStr">
        <x:is>
          <x:t xml:space="preserve">КЛ-030</x:t>
        </x:is>
      </x:c>
      <x:c r="B572" s="9" t="inlineStr">
        <x:is>
          <x:t xml:space="preserve">ООО «КачествоОпт»</x:t>
        </x:is>
      </x:c>
      <x:c r="C572" s="25" t="n">
        <x:v>45187</x:v>
      </x:c>
      <x:c r="D572" s="26" t="n">
        <x:v>0</x:v>
      </x:c>
      <x:c r="E572" s="9" t="inlineStr">
        <x:is>
          <x:t xml:space="preserve">ВЗ-000642</x:t>
        </x:is>
      </x:c>
      <x:c r="F572" s="9" t="inlineStr">
        <x:is>
          <x:t xml:space="preserve">Промышленная химия</x:t>
        </x:is>
      </x:c>
      <x:c r="G572" s="9" t="inlineStr">
        <x:is>
          <x:t xml:space="preserve">Петров Илья</x:t>
        </x:is>
      </x:c>
      <x:c r="H572" s="26" t="n">
        <x:v>100000</x:v>
      </x:c>
    </x:row>
    <x:row r="573" ht="28" customHeight="1">
      <x:c r="A573" s="9" t="inlineStr">
        <x:is>
          <x:t xml:space="preserve">КЛ-003</x:t>
        </x:is>
      </x:c>
      <x:c r="B573" s="9" t="inlineStr">
        <x:is>
          <x:t xml:space="preserve">ООО «ВекторСнаб»</x:t>
        </x:is>
      </x:c>
      <x:c r="C573" s="25" t="n">
        <x:v>46115</x:v>
      </x:c>
      <x:c r="D573" s="26" t="n">
        <x:v>65000</x:v>
      </x:c>
      <x:c r="E573" s="9" t="inlineStr">
        <x:is>
          <x:t xml:space="preserve">РТ-000113</x:t>
        </x:is>
      </x:c>
      <x:c r="F573" s="9" t="inlineStr">
        <x:is>
          <x:t xml:space="preserve">Кабель</x:t>
        </x:is>
      </x:c>
      <x:c r="G573" s="9" t="inlineStr">
        <x:is>
          <x:t xml:space="preserve">Соколова Мария</x:t>
        </x:is>
      </x:c>
      <x:c r="H573" s="26" t="n">
        <x:v>0</x:v>
      </x:c>
    </x:row>
    <x:row r="574" ht="28" customHeight="1">
      <x:c r="A574" s="9" t="inlineStr">
        <x:is>
          <x:t xml:space="preserve">КЛ-022</x:t>
        </x:is>
      </x:c>
      <x:c r="B574" s="9" t="inlineStr">
        <x:is>
          <x:t xml:space="preserve">ООО «ПолеСнаб»</x:t>
        </x:is>
      </x:c>
      <x:c r="C574" s="25" t="n">
        <x:v>46086</x:v>
      </x:c>
      <x:c r="D574" s="26" t="n">
        <x:v>295000</x:v>
      </x:c>
      <x:c r="E574" s="9" t="inlineStr">
        <x:is>
          <x:t xml:space="preserve">РТ-000523</x:t>
        </x:is>
      </x:c>
      <x:c r="F574" s="9" t="inlineStr">
        <x:is>
          <x:t xml:space="preserve">Крепёж</x:t>
        </x:is>
      </x:c>
      <x:c r="G574" s="9" t="inlineStr">
        <x:is>
          <x:t xml:space="preserve">Петров Илья</x:t>
        </x:is>
      </x:c>
      <x:c r="H574" s="26" t="n">
        <x:v>0</x:v>
      </x:c>
    </x:row>
    <x:row r="575" ht="28" customHeight="1">
      <x:c r="A575" s="9" t="inlineStr">
        <x:is>
          <x:t xml:space="preserve">КЛ-037</x:t>
        </x:is>
      </x:c>
      <x:c r="B575" s="9" t="inlineStr">
        <x:is>
          <x:t xml:space="preserve">ООО «АтлантПром»</x:t>
        </x:is>
      </x:c>
      <x:c r="C575" s="25" t="n">
        <x:v>45861</x:v>
      </x:c>
      <x:c r="D575" s="26" t="n">
        <x:v>2201000</x:v>
      </x:c>
      <x:c r="E575" s="9" t="inlineStr">
        <x:is>
          <x:t xml:space="preserve">РТ-000933</x:t>
        </x:is>
      </x:c>
      <x:c r="F575" s="9" t="inlineStr">
        <x:is>
          <x:t xml:space="preserve">Крепёж</x:t>
        </x:is>
      </x:c>
      <x:c r="G575" s="9" t="inlineStr">
        <x:is>
          <x:t xml:space="preserve">Иванова Анна</x:t>
        </x:is>
      </x:c>
      <x:c r="H575" s="26" t="n">
        <x:v>0</x:v>
      </x:c>
    </x:row>
    <x:row r="576" ht="28" customHeight="1">
      <x:c r="A576" s="9" t="inlineStr">
        <x:is>
          <x:t xml:space="preserve">КЛ-013</x:t>
        </x:is>
      </x:c>
      <x:c r="B576" s="9" t="inlineStr">
        <x:is>
          <x:t xml:space="preserve">ООО «БазисИнструмент»</x:t>
        </x:is>
      </x:c>
      <x:c r="C576" s="25" t="n">
        <x:v>45225</x:v>
      </x:c>
      <x:c r="D576" s="26" t="n">
        <x:v>187000</x:v>
      </x:c>
      <x:c r="E576" s="9" t="inlineStr">
        <x:is>
          <x:t xml:space="preserve">РТ-000404</x:t>
        </x:is>
      </x:c>
      <x:c r="F576" s="9" t="inlineStr">
        <x:is>
          <x:t xml:space="preserve">Кабель</x:t>
        </x:is>
      </x:c>
      <x:c r="G576" s="9" t="inlineStr">
        <x:is>
          <x:t xml:space="preserve">Иванова Анна</x:t>
        </x:is>
      </x:c>
      <x:c r="H576" s="26" t="n">
        <x:v>0</x:v>
      </x:c>
    </x:row>
    <x:row r="577" ht="28" customHeight="1">
      <x:c r="A577" s="9" t="inlineStr">
        <x:is>
          <x:t xml:space="preserve">КЛ-033</x:t>
        </x:is>
      </x:c>
      <x:c r="B577" s="9" t="inlineStr">
        <x:is>
          <x:t xml:space="preserve">ООО «МультиПоставка»</x:t>
        </x:is>
      </x:c>
      <x:c r="C577" s="25" t="n">
        <x:v>45390</x:v>
      </x:c>
      <x:c r="D577" s="26" t="n">
        <x:v>427000</x:v>
      </x:c>
      <x:c r="E577" s="9" t="inlineStr">
        <x:is>
          <x:t xml:space="preserve">РТ-000814</x:t>
        </x:is>
      </x:c>
      <x:c r="F577" s="9" t="inlineStr">
        <x:is>
          <x:t xml:space="preserve">Кабель</x:t>
        </x:is>
      </x:c>
      <x:c r="G577" s="9" t="inlineStr">
        <x:is>
          <x:t xml:space="preserve">Иванова Анна</x:t>
        </x:is>
      </x:c>
      <x:c r="H577" s="26" t="n">
        <x:v>0</x:v>
      </x:c>
    </x:row>
    <x:row r="578" ht="28" customHeight="1">
      <x:c r="A578" s="9" t="inlineStr">
        <x:is>
          <x:t xml:space="preserve">КЛ-009</x:t>
        </x:is>
      </x:c>
      <x:c r="B578" s="9" t="inlineStr">
        <x:is>
          <x:t xml:space="preserve">ООО «МагистральСнаб»</x:t>
        </x:is>
      </x:c>
      <x:c r="C578" s="25" t="n">
        <x:v>45675</x:v>
      </x:c>
      <x:c r="D578" s="26" t="n">
        <x:v>139000</x:v>
      </x:c>
      <x:c r="E578" s="9" t="inlineStr">
        <x:is>
          <x:t xml:space="preserve">РТ-000285</x:t>
        </x:is>
      </x:c>
      <x:c r="F578" s="9" t="inlineStr">
        <x:is>
          <x:t xml:space="preserve">Инструмент</x:t>
        </x:is>
      </x:c>
      <x:c r="G578" s="9" t="inlineStr">
        <x:is>
          <x:t xml:space="preserve">Иванова Анна</x:t>
        </x:is>
      </x:c>
      <x:c r="H578" s="26" t="n">
        <x:v>0</x:v>
      </x:c>
    </x:row>
    <x:row r="579" ht="28" customHeight="1">
      <x:c r="A579" s="9" t="inlineStr">
        <x:is>
          <x:t xml:space="preserve">КЛ-031</x:t>
        </x:is>
      </x:c>
      <x:c r="B579" s="9" t="inlineStr">
        <x:is>
          <x:t xml:space="preserve">ООО «РеверсСнаб»</x:t>
        </x:is>
      </x:c>
      <x:c r="C579" s="25" t="n">
        <x:v>45285</x:v>
      </x:c>
      <x:c r="D579" s="26" t="n">
        <x:v>100000</x:v>
      </x:c>
      <x:c r="E579" s="9" t="inlineStr">
        <x:is>
          <x:t xml:space="preserve">РТ-000695</x:t>
        </x:is>
      </x:c>
      <x:c r="F579" s="9" t="inlineStr">
        <x:is>
          <x:t xml:space="preserve">Подшипники</x:t>
        </x:is>
      </x:c>
      <x:c r="G579" s="9" t="inlineStr">
        <x:is>
          <x:t xml:space="preserve">Соколова Мария</x:t>
        </x:is>
      </x:c>
      <x:c r="H579" s="26" t="n">
        <x:v>0</x:v>
      </x:c>
    </x:row>
    <x:row r="580" ht="28" customHeight="1">
      <x:c r="A580" s="9" t="inlineStr">
        <x:is>
          <x:t xml:space="preserve">КЛ-005</x:t>
        </x:is>
      </x:c>
      <x:c r="B580" s="9" t="inlineStr">
        <x:is>
          <x:t xml:space="preserve">ООО «УралКрепёж»</x:t>
        </x:is>
      </x:c>
      <x:c r="C580" s="25" t="n">
        <x:v>45807</x:v>
      </x:c>
      <x:c r="D580" s="26" t="n">
        <x:v>91000</x:v>
      </x:c>
      <x:c r="E580" s="9" t="inlineStr">
        <x:is>
          <x:t xml:space="preserve">РТ-000166</x:t>
        </x:is>
      </x:c>
      <x:c r="F580" s="9" t="inlineStr">
        <x:is>
          <x:t xml:space="preserve">Промышленная химия</x:t>
        </x:is>
      </x:c>
      <x:c r="G580" s="9" t="inlineStr">
        <x:is>
          <x:t xml:space="preserve">Иванова Анна</x:t>
        </x:is>
      </x:c>
      <x:c r="H580" s="26" t="n">
        <x:v>0</x:v>
      </x:c>
    </x:row>
    <x:row r="581" ht="28" customHeight="1">
      <x:c r="A581" s="9" t="inlineStr">
        <x:is>
          <x:t xml:space="preserve">КЛ-027</x:t>
        </x:is>
      </x:c>
      <x:c r="B581" s="9" t="inlineStr">
        <x:is>
          <x:t xml:space="preserve">ООО «ТемпПром»</x:t>
        </x:is>
      </x:c>
      <x:c r="C581" s="25" t="n">
        <x:v>46050</x:v>
      </x:c>
      <x:c r="D581" s="26" t="n">
        <x:v>354000</x:v>
      </x:c>
      <x:c r="E581" s="9" t="inlineStr">
        <x:is>
          <x:t xml:space="preserve">РТ-000576</x:t>
        </x:is>
      </x:c>
      <x:c r="F581" s="9" t="inlineStr">
        <x:is>
          <x:t xml:space="preserve">Крепёж</x:t>
        </x:is>
      </x:c>
      <x:c r="G581" s="9" t="inlineStr">
        <x:is>
          <x:t xml:space="preserve">Соколова Мария</x:t>
        </x:is>
      </x:c>
      <x:c r="H581" s="26" t="n">
        <x:v>0</x:v>
      </x:c>
    </x:row>
    <x:row r="582" ht="28" customHeight="1">
      <x:c r="A582" s="9" t="inlineStr">
        <x:is>
          <x:t xml:space="preserve">КЛ-001</x:t>
        </x:is>
      </x:c>
      <x:c r="B582" s="9" t="inlineStr">
        <x:is>
          <x:t xml:space="preserve">ООО «АлтайКомплект»</x:t>
        </x:is>
      </x:c>
      <x:c r="C582" s="25" t="n">
        <x:v>46107</x:v>
      </x:c>
      <x:c r="D582" s="26" t="n">
        <x:v>43000</x:v>
      </x:c>
      <x:c r="E582" s="9" t="inlineStr">
        <x:is>
          <x:t xml:space="preserve">РТ-000047</x:t>
        </x:is>
      </x:c>
      <x:c r="F582" s="9" t="inlineStr">
        <x:is>
          <x:t xml:space="preserve">Подшипники</x:t>
        </x:is>
      </x:c>
      <x:c r="G582" s="9" t="inlineStr">
        <x:is>
          <x:t xml:space="preserve">Иванова Анна</x:t>
        </x:is>
      </x:c>
      <x:c r="H582" s="26" t="n">
        <x:v>0</x:v>
      </x:c>
    </x:row>
    <x:row r="583" ht="28" customHeight="1">
      <x:c r="A583" s="9" t="inlineStr">
        <x:is>
          <x:t xml:space="preserve">КЛ-039</x:t>
        </x:is>
      </x:c>
      <x:c r="B583" s="9" t="inlineStr">
        <x:is>
          <x:t xml:space="preserve">ООО «МикроКрепёж»</x:t>
        </x:is>
      </x:c>
      <x:c r="C583" s="25" t="n">
        <x:v>45295</x:v>
      </x:c>
      <x:c r="D583" s="26" t="n">
        <x:v>1000</x:v>
      </x:c>
      <x:c r="E583" s="9" t="inlineStr">
        <x:is>
          <x:t xml:space="preserve">РТ-000986</x:t>
        </x:is>
      </x:c>
      <x:c r="F583" s="9" t="inlineStr">
        <x:is>
          <x:t xml:space="preserve">Инструмент</x:t>
        </x:is>
      </x:c>
      <x:c r="G583" s="9" t="inlineStr">
        <x:is>
          <x:t xml:space="preserve">Соколова Мария</x:t>
        </x:is>
      </x:c>
      <x:c r="H583" s="26" t="n">
        <x:v>0</x:v>
      </x:c>
    </x:row>
    <x:row r="584" ht="28" customHeight="1">
      <x:c r="A584" s="9" t="inlineStr">
        <x:is>
          <x:t xml:space="preserve">КЛ-014</x:t>
        </x:is>
      </x:c>
      <x:c r="B584" s="9" t="inlineStr">
        <x:is>
          <x:t xml:space="preserve">ООО «РегионТех»</x:t>
        </x:is>
      </x:c>
      <x:c r="C584" s="25" t="n">
        <x:v>45840</x:v>
      </x:c>
      <x:c r="D584" s="26" t="n">
        <x:v>199000</x:v>
      </x:c>
      <x:c r="E584" s="9" t="inlineStr">
        <x:is>
          <x:t xml:space="preserve">РТ-000457</x:t>
        </x:is>
      </x:c>
      <x:c r="F584" s="9" t="inlineStr">
        <x:is>
          <x:t xml:space="preserve">Инструмент</x:t>
        </x:is>
      </x:c>
      <x:c r="G584" s="9" t="inlineStr">
        <x:is>
          <x:t xml:space="preserve">Петров Илья</x:t>
        </x:is>
      </x:c>
      <x:c r="H584" s="26" t="n">
        <x:v>0</x:v>
      </x:c>
    </x:row>
    <x:row r="585" ht="28" customHeight="1">
      <x:c r="A585" s="9" t="inlineStr">
        <x:is>
          <x:t xml:space="preserve">КЛ-034</x:t>
        </x:is>
      </x:c>
      <x:c r="B585" s="9" t="inlineStr">
        <x:is>
          <x:t xml:space="preserve">ООО «ПеременныйРитм»</x:t>
        </x:is>
      </x:c>
      <x:c r="C585" s="25" t="n">
        <x:v>45628</x:v>
      </x:c>
      <x:c r="D585" s="26" t="n">
        <x:v>439000</x:v>
      </x:c>
      <x:c r="E585" s="9" t="inlineStr">
        <x:is>
          <x:t xml:space="preserve">РТ-000867</x:t>
        </x:is>
      </x:c>
      <x:c r="F585" s="9" t="inlineStr">
        <x:is>
          <x:t xml:space="preserve">Инструмент</x:t>
        </x:is>
      </x:c>
      <x:c r="G585" s="9" t="inlineStr">
        <x:is>
          <x:t xml:space="preserve">Петров Илья</x:t>
        </x:is>
      </x:c>
      <x:c r="H585" s="26" t="n">
        <x:v>0</x:v>
      </x:c>
    </x:row>
    <x:row r="586" ht="28" customHeight="1">
      <x:c r="A586" s="9" t="inlineStr">
        <x:is>
          <x:t xml:space="preserve">КЛ-011</x:t>
        </x:is>
      </x:c>
      <x:c r="B586" s="9" t="inlineStr">
        <x:is>
          <x:t xml:space="preserve">ООО «СфераКомплект»</x:t>
        </x:is>
      </x:c>
      <x:c r="C586" s="25" t="n">
        <x:v>45225</x:v>
      </x:c>
      <x:c r="D586" s="26" t="n">
        <x:v>163000</x:v>
      </x:c>
      <x:c r="E586" s="9" t="inlineStr">
        <x:is>
          <x:t xml:space="preserve">РТ-000338</x:t>
        </x:is>
      </x:c>
      <x:c r="F586" s="9" t="inlineStr">
        <x:is>
          <x:t xml:space="preserve">Подшипники</x:t>
        </x:is>
      </x:c>
      <x:c r="G586" s="9" t="inlineStr">
        <x:is>
          <x:t xml:space="preserve">Соколова Мария</x:t>
        </x:is>
      </x:c>
      <x:c r="H586" s="26" t="n">
        <x:v>0</x:v>
      </x:c>
    </x:row>
    <x:row r="587" ht="28" customHeight="1">
      <x:c r="A587" s="9" t="inlineStr">
        <x:is>
          <x:t xml:space="preserve">КЛ-032</x:t>
        </x:is>
      </x:c>
      <x:c r="B587" s="9" t="inlineStr">
        <x:is>
          <x:t xml:space="preserve">ООО «ДеньКомплект»</x:t>
        </x:is>
      </x:c>
      <x:c r="C587" s="25" t="n">
        <x:v>45360</x:v>
      </x:c>
      <x:c r="D587" s="26" t="n">
        <x:v>414000</x:v>
      </x:c>
      <x:c r="E587" s="9" t="inlineStr">
        <x:is>
          <x:t xml:space="preserve">РТ-000748</x:t>
        </x:is>
      </x:c>
      <x:c r="F587" s="9" t="inlineStr">
        <x:is>
          <x:t xml:space="preserve">Крепёж</x:t>
        </x:is>
      </x:c>
      <x:c r="G587" s="9" t="inlineStr">
        <x:is>
          <x:t xml:space="preserve">Кузнецов Павел</x:t>
        </x:is>
      </x:c>
      <x:c r="H587" s="26" t="n">
        <x:v>0</x:v>
      </x:c>
    </x:row>
    <x:row r="588" ht="28" customHeight="1">
      <x:c r="A588" s="9" t="inlineStr">
        <x:is>
          <x:t xml:space="preserve">КЛ-006</x:t>
        </x:is>
      </x:c>
      <x:c r="B588" s="9" t="inlineStr">
        <x:is>
          <x:t xml:space="preserve">ООО «СибирьКабель»</x:t>
        </x:is>
      </x:c>
      <x:c r="C588" s="25" t="n">
        <x:v>46053</x:v>
      </x:c>
      <x:c r="D588" s="26" t="n">
        <x:v>101000</x:v>
      </x:c>
      <x:c r="E588" s="9" t="inlineStr">
        <x:is>
          <x:t xml:space="preserve">РТ-000219</x:t>
        </x:is>
      </x:c>
      <x:c r="F588" s="9" t="inlineStr">
        <x:is>
          <x:t xml:space="preserve">Подшипники</x:t>
        </x:is>
      </x:c>
      <x:c r="G588" s="9" t="inlineStr">
        <x:is>
          <x:t xml:space="preserve">Петров Илья</x:t>
        </x:is>
      </x:c>
      <x:c r="H588" s="26" t="n">
        <x:v>0</x:v>
      </x:c>
    </x:row>
    <x:row r="589" ht="28" customHeight="1">
      <x:c r="A589" s="9" t="inlineStr">
        <x:is>
          <x:t xml:space="preserve">КЛ-029</x:t>
        </x:is>
      </x:c>
      <x:c r="B589" s="9" t="inlineStr">
        <x:is>
          <x:t xml:space="preserve">ООО «ВозвратКомплект»</x:t>
        </x:is>
      </x:c>
      <x:c r="C589" s="25" t="n">
        <x:v>45945</x:v>
      </x:c>
      <x:c r="D589" s="26" t="n">
        <x:v>101000</x:v>
      </x:c>
      <x:c r="E589" s="9" t="inlineStr">
        <x:is>
          <x:t xml:space="preserve">РТ-000629</x:t>
        </x:is>
      </x:c>
      <x:c r="F589" s="9" t="inlineStr">
        <x:is>
          <x:t xml:space="preserve">Инструмент</x:t>
        </x:is>
      </x:c>
      <x:c r="G589" s="9" t="inlineStr">
        <x:is>
          <x:t xml:space="preserve">Иванова Анна</x:t>
        </x:is>
      </x:c>
      <x:c r="H589" s="26" t="n">
        <x:v>0</x:v>
      </x:c>
    </x:row>
    <x:row r="590" ht="28" customHeight="1">
      <x:c r="A590" s="9" t="inlineStr">
        <x:is>
          <x:t xml:space="preserve">КЛ-003</x:t>
        </x:is>
      </x:c>
      <x:c r="B590" s="9" t="inlineStr">
        <x:is>
          <x:t xml:space="preserve">ООО «ВекторСнаб»</x:t>
        </x:is>
      </x:c>
      <x:c r="C590" s="25" t="n">
        <x:v>45530</x:v>
      </x:c>
      <x:c r="D590" s="26" t="n">
        <x:v>67000</x:v>
      </x:c>
      <x:c r="E590" s="9" t="inlineStr">
        <x:is>
          <x:t xml:space="preserve">РТ-000100</x:t>
        </x:is>
      </x:c>
      <x:c r="F590" s="9" t="inlineStr">
        <x:is>
          <x:t xml:space="preserve">Кабель</x:t>
        </x:is>
      </x:c>
      <x:c r="G590" s="9" t="inlineStr">
        <x:is>
          <x:t xml:space="preserve">Соколова Мария</x:t>
        </x:is>
      </x:c>
      <x:c r="H590" s="26" t="n">
        <x:v>0</x:v>
      </x:c>
    </x:row>
    <x:row r="591" ht="28" customHeight="1">
      <x:c r="A591" s="9" t="inlineStr">
        <x:is>
          <x:t xml:space="preserve">КЛ-040</x:t>
        </x:is>
      </x:c>
      <x:c r="B591" s="9" t="inlineStr">
        <x:is>
          <x:t xml:space="preserve">ООО «МалыйРесурс»</x:t>
        </x:is>
      </x:c>
      <x:c r="C591" s="25" t="n">
        <x:v>45655</x:v>
      </x:c>
      <x:c r="D591" s="26" t="n">
        <x:v>2000</x:v>
      </x:c>
      <x:c r="E591" s="9" t="inlineStr">
        <x:is>
          <x:t xml:space="preserve">РТ-001039</x:t>
        </x:is>
      </x:c>
      <x:c r="F591" s="9" t="inlineStr">
        <x:is>
          <x:t xml:space="preserve">Промышленная химия</x:t>
        </x:is>
      </x:c>
      <x:c r="G591" s="9" t="inlineStr">
        <x:is>
          <x:t xml:space="preserve">Кузнецов Павел</x:t>
        </x:is>
      </x:c>
      <x:c r="H591" s="26" t="n">
        <x:v>0</x:v>
      </x:c>
    </x:row>
    <x:row r="592" ht="28" customHeight="1">
      <x:c r="A592" s="9" t="inlineStr">
        <x:is>
          <x:t xml:space="preserve">КЛ-021</x:t>
        </x:is>
      </x:c>
      <x:c r="B592" s="9" t="inlineStr">
        <x:is>
          <x:t xml:space="preserve">ООО «АгроСезон»</x:t>
        </x:is>
      </x:c>
      <x:c r="C592" s="25" t="n">
        <x:v>46126</x:v>
      </x:c>
      <x:c r="D592" s="26" t="n">
        <x:v>282000</x:v>
      </x:c>
      <x:c r="E592" s="9" t="inlineStr">
        <x:is>
          <x:t xml:space="preserve">РТ-000510</x:t>
        </x:is>
      </x:c>
      <x:c r="F592" s="9" t="inlineStr">
        <x:is>
          <x:t xml:space="preserve">Подшипники</x:t>
        </x:is>
      </x:c>
      <x:c r="G592" s="9" t="inlineStr">
        <x:is>
          <x:t xml:space="preserve">Иванова Анна</x:t>
        </x:is>
      </x:c>
      <x:c r="H592" s="26" t="n">
        <x:v>0</x:v>
      </x:c>
    </x:row>
    <x:row r="593" ht="28" customHeight="1">
      <x:c r="A593" s="9" t="inlineStr">
        <x:is>
          <x:t xml:space="preserve">КЛ-037</x:t>
        </x:is>
      </x:c>
      <x:c r="B593" s="9" t="inlineStr">
        <x:is>
          <x:t xml:space="preserve">ООО «АтлантПром»</x:t>
        </x:is>
      </x:c>
      <x:c r="C593" s="25" t="n">
        <x:v>45471</x:v>
      </x:c>
      <x:c r="D593" s="26" t="n">
        <x:v>2200000</x:v>
      </x:c>
      <x:c r="E593" s="9" t="inlineStr">
        <x:is>
          <x:t xml:space="preserve">РТ-000920</x:t>
        </x:is>
      </x:c>
      <x:c r="F593" s="9" t="inlineStr">
        <x:is>
          <x:t xml:space="preserve">Крепёж</x:t>
        </x:is>
      </x:c>
      <x:c r="G593" s="9" t="inlineStr">
        <x:is>
          <x:t xml:space="preserve">Иванова Анна</x:t>
        </x:is>
      </x:c>
      <x:c r="H593" s="26" t="n">
        <x:v>0</x:v>
      </x:c>
    </x:row>
    <x:row r="594" ht="28" customHeight="1">
      <x:c r="A594" s="9" t="inlineStr">
        <x:is>
          <x:t xml:space="preserve">КЛ-012</x:t>
        </x:is>
      </x:c>
      <x:c r="B594" s="9" t="inlineStr">
        <x:is>
          <x:t xml:space="preserve">ООО «ОптМеханика»</x:t>
        </x:is>
      </x:c>
      <x:c r="C594" s="25" t="n">
        <x:v>45810</x:v>
      </x:c>
      <x:c r="D594" s="26" t="n">
        <x:v>174000</x:v>
      </x:c>
      <x:c r="E594" s="9" t="inlineStr">
        <x:is>
          <x:t xml:space="preserve">РТ-000391</x:t>
        </x:is>
      </x:c>
      <x:c r="F594" s="9" t="inlineStr">
        <x:is>
          <x:t xml:space="preserve">Крепёж</x:t>
        </x:is>
      </x:c>
      <x:c r="G594" s="9" t="inlineStr">
        <x:is>
          <x:t xml:space="preserve">Кузнецов Павел</x:t>
        </x:is>
      </x:c>
      <x:c r="H594" s="26" t="n">
        <x:v>0</x:v>
      </x:c>
    </x:row>
    <x:row r="595" ht="28" customHeight="1">
      <x:c r="A595" s="9" t="inlineStr">
        <x:is>
          <x:t xml:space="preserve">КЛ-033</x:t>
        </x:is>
      </x:c>
      <x:c r="B595" s="9" t="inlineStr">
        <x:is>
          <x:t xml:space="preserve">ООО «МультиПоставка»</x:t>
        </x:is>
      </x:c>
      <x:c r="C595" s="25" t="n">
        <x:v>45180</x:v>
      </x:c>
      <x:c r="D595" s="26" t="n">
        <x:v>426000</x:v>
      </x:c>
      <x:c r="E595" s="9" t="inlineStr">
        <x:is>
          <x:t xml:space="preserve">РТ-000801</x:t>
        </x:is>
      </x:c>
      <x:c r="F595" s="9" t="inlineStr">
        <x:is>
          <x:t xml:space="preserve">Кабель</x:t>
        </x:is>
      </x:c>
      <x:c r="G595" s="9" t="inlineStr">
        <x:is>
          <x:t xml:space="preserve">Иванова Анна</x:t>
        </x:is>
      </x:c>
      <x:c r="H595" s="26" t="n">
        <x:v>0</x:v>
      </x:c>
    </x:row>
    <x:row r="596" ht="28" customHeight="1">
      <x:c r="A596" s="9" t="inlineStr">
        <x:is>
          <x:t xml:space="preserve">КЛ-009</x:t>
        </x:is>
      </x:c>
      <x:c r="B596" s="9" t="inlineStr">
        <x:is>
          <x:t xml:space="preserve">ООО «МагистральСнаб»</x:t>
        </x:is>
      </x:c>
      <x:c r="C596" s="25" t="n">
        <x:v>45285</x:v>
      </x:c>
      <x:c r="D596" s="26" t="n">
        <x:v>138000</x:v>
      </x:c>
      <x:c r="E596" s="9" t="inlineStr">
        <x:is>
          <x:t xml:space="preserve">РТ-000272</x:t>
        </x:is>
      </x:c>
      <x:c r="F596" s="9" t="inlineStr">
        <x:is>
          <x:t xml:space="preserve">Инструмент</x:t>
        </x:is>
      </x:c>
      <x:c r="G596" s="9" t="inlineStr">
        <x:is>
          <x:t xml:space="preserve">Иванова Анна</x:t>
        </x:is>
      </x:c>
      <x:c r="H596" s="26" t="n">
        <x:v>0</x:v>
      </x:c>
    </x:row>
    <x:row r="597" ht="28" customHeight="1">
      <x:c r="A597" s="9" t="inlineStr">
        <x:is>
          <x:t xml:space="preserve">КЛ-030</x:t>
        </x:is>
      </x:c>
      <x:c r="B597" s="9" t="inlineStr">
        <x:is>
          <x:t xml:space="preserve">ООО «КачествоОпт»</x:t>
        </x:is>
      </x:c>
      <x:c r="C597" s="25" t="n">
        <x:v>46087</x:v>
      </x:c>
      <x:c r="D597" s="26" t="n">
        <x:v>0</x:v>
      </x:c>
      <x:c r="E597" s="9" t="inlineStr">
        <x:is>
          <x:t xml:space="preserve">ВЗ-000682</x:t>
        </x:is>
      </x:c>
      <x:c r="F597" s="9" t="inlineStr">
        <x:is>
          <x:t xml:space="preserve">Промышленная химия</x:t>
        </x:is>
      </x:c>
      <x:c r="G597" s="9" t="inlineStr">
        <x:is>
          <x:t xml:space="preserve">Петров Илья</x:t>
        </x:is>
      </x:c>
      <x:c r="H597" s="26" t="n">
        <x:v>100000</x:v>
      </x:c>
    </x:row>
    <x:row r="598" ht="28" customHeight="1">
      <x:c r="A598" s="9" t="inlineStr">
        <x:is>
          <x:t xml:space="preserve">КЛ-005</x:t>
        </x:is>
      </x:c>
      <x:c r="B598" s="9" t="inlineStr">
        <x:is>
          <x:t xml:space="preserve">ООО «УралКрепёж»</x:t>
        </x:is>
      </x:c>
      <x:c r="C598" s="25" t="n">
        <x:v>45547</x:v>
      </x:c>
      <x:c r="D598" s="26" t="n">
        <x:v>90000</x:v>
      </x:c>
      <x:c r="E598" s="9" t="inlineStr">
        <x:is>
          <x:t xml:space="preserve">РТ-000153</x:t>
        </x:is>
      </x:c>
      <x:c r="F598" s="9" t="inlineStr">
        <x:is>
          <x:t xml:space="preserve">Промышленная химия</x:t>
        </x:is>
      </x:c>
      <x:c r="G598" s="9" t="inlineStr">
        <x:is>
          <x:t xml:space="preserve">Иванова Анна</x:t>
        </x:is>
      </x:c>
      <x:c r="H598" s="26" t="n">
        <x:v>0</x:v>
      </x:c>
    </x:row>
    <x:row r="599" ht="28" customHeight="1">
      <x:c r="A599" s="9" t="inlineStr">
        <x:is>
          <x:t xml:space="preserve">КЛ-026</x:t>
        </x:is>
      </x:c>
      <x:c r="B599" s="9" t="inlineStr">
        <x:is>
          <x:t xml:space="preserve">ООО «ОбъектКомплект»</x:t>
        </x:is>
      </x:c>
      <x:c r="C599" s="25" t="n">
        <x:v>45965</x:v>
      </x:c>
      <x:c r="D599" s="26" t="n">
        <x:v>343000</x:v>
      </x:c>
      <x:c r="E599" s="9" t="inlineStr">
        <x:is>
          <x:t xml:space="preserve">РТ-000563</x:t>
        </x:is>
      </x:c>
      <x:c r="F599" s="9" t="inlineStr">
        <x:is>
          <x:t xml:space="preserve">Подшипники</x:t>
        </x:is>
      </x:c>
      <x:c r="G599" s="9" t="inlineStr">
        <x:is>
          <x:t xml:space="preserve">Петров Илья</x:t>
        </x:is>
      </x:c>
      <x:c r="H599" s="26" t="n">
        <x:v>0</x:v>
      </x:c>
    </x:row>
    <x:row r="600" ht="28" customHeight="1">
      <x:c r="A600" s="9" t="inlineStr">
        <x:is>
          <x:t xml:space="preserve">КЛ-001</x:t>
        </x:is>
      </x:c>
      <x:c r="B600" s="9" t="inlineStr">
        <x:is>
          <x:t xml:space="preserve">ООО «АлтайКомплект»</x:t>
        </x:is>
      </x:c>
      <x:c r="C600" s="25" t="n">
        <x:v>45847</x:v>
      </x:c>
      <x:c r="D600" s="26" t="n">
        <x:v>42000</x:v>
      </x:c>
      <x:c r="E600" s="9" t="inlineStr">
        <x:is>
          <x:t xml:space="preserve">РТ-000034</x:t>
        </x:is>
      </x:c>
      <x:c r="F600" s="9" t="inlineStr">
        <x:is>
          <x:t xml:space="preserve">Подшипники</x:t>
        </x:is>
      </x:c>
      <x:c r="G600" s="9" t="inlineStr">
        <x:is>
          <x:t xml:space="preserve">Иванова Анна</x:t>
        </x:is>
      </x:c>
      <x:c r="H600" s="26" t="n">
        <x:v>0</x:v>
      </x:c>
    </x:row>
    <x:row r="601" ht="28" customHeight="1">
      <x:c r="A601" s="9" t="inlineStr">
        <x:is>
          <x:t xml:space="preserve">КЛ-038</x:t>
        </x:is>
      </x:c>
      <x:c r="B601" s="9" t="inlineStr">
        <x:is>
          <x:t xml:space="preserve">ООО «ФлагманСнаб»</x:t>
        </x:is>
      </x:c>
      <x:c r="C601" s="25" t="n">
        <x:v>46008</x:v>
      </x:c>
      <x:c r="D601" s="26" t="n">
        <x:v>1800000</x:v>
      </x:c>
      <x:c r="E601" s="9" t="inlineStr">
        <x:is>
          <x:t xml:space="preserve">РТ-000973</x:t>
        </x:is>
      </x:c>
      <x:c r="F601" s="9" t="inlineStr">
        <x:is>
          <x:t xml:space="preserve">Кабель</x:t>
        </x:is>
      </x:c>
      <x:c r="G601" s="9" t="inlineStr">
        <x:is>
          <x:t xml:space="preserve">Петров Илья</x:t>
        </x:is>
      </x:c>
      <x:c r="H601" s="26" t="n">
        <x:v>0</x:v>
      </x:c>
    </x:row>
    <x:row r="602" ht="28" customHeight="1">
      <x:c r="A602" s="9" t="inlineStr">
        <x:is>
          <x:t xml:space="preserve">КЛ-014</x:t>
        </x:is>
      </x:c>
      <x:c r="B602" s="9" t="inlineStr">
        <x:is>
          <x:t xml:space="preserve">ООО «РегионТех»</x:t>
        </x:is>
      </x:c>
      <x:c r="C602" s="25" t="n">
        <x:v>45450</x:v>
      </x:c>
      <x:c r="D602" s="26" t="n">
        <x:v>198000</x:v>
      </x:c>
      <x:c r="E602" s="9" t="inlineStr">
        <x:is>
          <x:t xml:space="preserve">РТ-000444</x:t>
        </x:is>
      </x:c>
      <x:c r="F602" s="9" t="inlineStr">
        <x:is>
          <x:t xml:space="preserve">Инструмент</x:t>
        </x:is>
      </x:c>
      <x:c r="G602" s="9" t="inlineStr">
        <x:is>
          <x:t xml:space="preserve">Петров Илья</x:t>
        </x:is>
      </x:c>
      <x:c r="H602" s="26" t="n">
        <x:v>0</x:v>
      </x:c>
    </x:row>
    <x:row r="603" ht="28" customHeight="1">
      <x:c r="A603" s="9" t="inlineStr">
        <x:is>
          <x:t xml:space="preserve">КЛ-033</x:t>
        </x:is>
      </x:c>
      <x:c r="B603" s="9" t="inlineStr">
        <x:is>
          <x:t xml:space="preserve">ООО «МультиПоставка»</x:t>
        </x:is>
      </x:c>
      <x:c r="C603" s="25" t="n">
        <x:v>46110</x:v>
      </x:c>
      <x:c r="D603" s="26" t="n">
        <x:v>427000</x:v>
      </x:c>
      <x:c r="E603" s="9" t="inlineStr">
        <x:is>
          <x:t xml:space="preserve">РТ-000854</x:t>
        </x:is>
      </x:c>
      <x:c r="F603" s="9" t="inlineStr">
        <x:is>
          <x:t xml:space="preserve">Кабель</x:t>
        </x:is>
      </x:c>
      <x:c r="G603" s="9" t="inlineStr">
        <x:is>
          <x:t xml:space="preserve">Иванова Анна</x:t>
        </x:is>
      </x:c>
      <x:c r="H603" s="26" t="n">
        <x:v>0</x:v>
      </x:c>
    </x:row>
    <x:row r="604" ht="28" customHeight="1">
      <x:c r="A604" s="9" t="inlineStr">
        <x:is>
          <x:t xml:space="preserve">КЛ-010</x:t>
        </x:is>
      </x:c>
      <x:c r="B604" s="9" t="inlineStr">
        <x:is>
          <x:t xml:space="preserve">ООО «ОрионПром»</x:t>
        </x:is>
      </x:c>
      <x:c r="C604" s="25" t="n">
        <x:v>45840</x:v>
      </x:c>
      <x:c r="D604" s="26" t="n">
        <x:v>151000</x:v>
      </x:c>
      <x:c r="E604" s="9" t="inlineStr">
        <x:is>
          <x:t xml:space="preserve">РТ-000325</x:t>
        </x:is>
      </x:c>
      <x:c r="F604" s="9" t="inlineStr">
        <x:is>
          <x:t xml:space="preserve">Промышленная химия</x:t>
        </x:is>
      </x:c>
      <x:c r="G604" s="9" t="inlineStr">
        <x:is>
          <x:t xml:space="preserve">Петров Илья</x:t>
        </x:is>
      </x:c>
      <x:c r="H604" s="26" t="n">
        <x:v>0</x:v>
      </x:c>
    </x:row>
    <x:row r="605" ht="28" customHeight="1">
      <x:c r="A605" s="9" t="inlineStr">
        <x:is>
          <x:t xml:space="preserve">КЛ-031</x:t>
        </x:is>
      </x:c>
      <x:c r="B605" s="9" t="inlineStr">
        <x:is>
          <x:t xml:space="preserve">ООО «РеверсСнаб»</x:t>
        </x:is>
      </x:c>
      <x:c r="C605" s="25" t="n">
        <x:v>46185</x:v>
      </x:c>
      <x:c r="D605" s="26" t="n">
        <x:v>100000</x:v>
      </x:c>
      <x:c r="E605" s="9" t="inlineStr">
        <x:is>
          <x:t xml:space="preserve">РТ-000735</x:t>
        </x:is>
      </x:c>
      <x:c r="F605" s="9" t="inlineStr">
        <x:is>
          <x:t xml:space="preserve">Подшипники</x:t>
        </x:is>
      </x:c>
      <x:c r="G605" s="9" t="inlineStr">
        <x:is>
          <x:t xml:space="preserve">Соколова Мария</x:t>
        </x:is>
      </x:c>
      <x:c r="H605" s="26" t="n">
        <x:v>0</x:v>
      </x:c>
    </x:row>
    <x:row r="606" ht="28" customHeight="1">
      <x:c r="A606" s="9" t="inlineStr">
        <x:is>
          <x:t xml:space="preserve">КЛ-006</x:t>
        </x:is>
      </x:c>
      <x:c r="B606" s="9" t="inlineStr">
        <x:is>
          <x:t xml:space="preserve">ООО «СибирьКабель»</x:t>
        </x:is>
      </x:c>
      <x:c r="C606" s="25" t="n">
        <x:v>45663</x:v>
      </x:c>
      <x:c r="D606" s="26" t="n">
        <x:v>103000</x:v>
      </x:c>
      <x:c r="E606" s="9" t="inlineStr">
        <x:is>
          <x:t xml:space="preserve">РТ-000206</x:t>
        </x:is>
      </x:c>
      <x:c r="F606" s="9" t="inlineStr">
        <x:is>
          <x:t xml:space="preserve">Подшипники</x:t>
        </x:is>
      </x:c>
      <x:c r="G606" s="9" t="inlineStr">
        <x:is>
          <x:t xml:space="preserve">Петров Илья</x:t>
        </x:is>
      </x:c>
      <x:c r="H606" s="26" t="n">
        <x:v>0</x:v>
      </x:c>
    </x:row>
    <x:row r="607" ht="28" customHeight="1">
      <x:c r="A607" s="9" t="inlineStr">
        <x:is>
          <x:t xml:space="preserve">КЛ-029</x:t>
        </x:is>
      </x:c>
      <x:c r="B607" s="9" t="inlineStr">
        <x:is>
          <x:t xml:space="preserve">ООО «ВозвратКомплект»</x:t>
        </x:is>
      </x:c>
      <x:c r="C607" s="25" t="n">
        <x:v>45652</x:v>
      </x:c>
      <x:c r="D607" s="26" t="n">
        <x:v>0</x:v>
      </x:c>
      <x:c r="E607" s="9" t="inlineStr">
        <x:is>
          <x:t xml:space="preserve">ВЗ-000616</x:t>
        </x:is>
      </x:c>
      <x:c r="F607" s="9" t="inlineStr">
        <x:is>
          <x:t xml:space="preserve">Инструмент</x:t>
        </x:is>
      </x:c>
      <x:c r="G607" s="9" t="inlineStr">
        <x:is>
          <x:t xml:space="preserve">Иванова Анна</x:t>
        </x:is>
      </x:c>
      <x:c r="H607" s="26" t="n">
        <x:v>40000</x:v>
      </x:c>
    </x:row>
    <x:row r="608" ht="28" customHeight="1">
      <x:c r="A608" s="9" t="inlineStr">
        <x:is>
          <x:t xml:space="preserve">КЛ-002</x:t>
        </x:is>
      </x:c>
      <x:c r="B608" s="9" t="inlineStr">
        <x:is>
          <x:t xml:space="preserve">ООО «СеверПодшипник»</x:t>
        </x:is>
      </x:c>
      <x:c r="C608" s="25" t="n">
        <x:v>46113</x:v>
      </x:c>
      <x:c r="D608" s="26" t="n">
        <x:v>55000</x:v>
      </x:c>
      <x:c r="E608" s="9" t="inlineStr">
        <x:is>
          <x:t xml:space="preserve">РТ-000087</x:t>
        </x:is>
      </x:c>
      <x:c r="F608" s="9" t="inlineStr">
        <x:is>
          <x:t xml:space="preserve">Крепёж</x:t>
        </x:is>
      </x:c>
      <x:c r="G608" s="9" t="inlineStr">
        <x:is>
          <x:t xml:space="preserve">Петров Илья</x:t>
        </x:is>
      </x:c>
      <x:c r="H608" s="26" t="n">
        <x:v>0</x:v>
      </x:c>
    </x:row>
    <x:row r="609" ht="28" customHeight="1">
      <x:c r="A609" s="9" t="inlineStr">
        <x:is>
          <x:t xml:space="preserve">КЛ-040</x:t>
        </x:is>
      </x:c>
      <x:c r="B609" s="9" t="inlineStr">
        <x:is>
          <x:t xml:space="preserve">ООО «МалыйРесурс»</x:t>
        </x:is>
      </x:c>
      <x:c r="C609" s="25" t="n">
        <x:v>45395</x:v>
      </x:c>
      <x:c r="D609" s="26" t="n">
        <x:v>4000</x:v>
      </x:c>
      <x:c r="E609" s="9" t="inlineStr">
        <x:is>
          <x:t xml:space="preserve">РТ-001026</x:t>
        </x:is>
      </x:c>
      <x:c r="F609" s="9" t="inlineStr">
        <x:is>
          <x:t xml:space="preserve">Промышленная химия</x:t>
        </x:is>
      </x:c>
      <x:c r="G609" s="9" t="inlineStr">
        <x:is>
          <x:t xml:space="preserve">Кузнецов Павел</x:t>
        </x:is>
      </x:c>
      <x:c r="H609" s="26" t="n">
        <x:v>0</x:v>
      </x:c>
    </x:row>
    <x:row r="610" ht="28" customHeight="1">
      <x:c r="A610" s="9" t="inlineStr">
        <x:is>
          <x:t xml:space="preserve">КЛ-020</x:t>
        </x:is>
      </x:c>
      <x:c r="B610" s="9" t="inlineStr">
        <x:is>
          <x:t xml:space="preserve">ООО «СтартПоставка»</x:t>
        </x:is>
      </x:c>
      <x:c r="C610" s="25" t="n">
        <x:v>46175</x:v>
      </x:c>
      <x:c r="D610" s="26" t="n">
        <x:v>271000</x:v>
      </x:c>
      <x:c r="E610" s="9" t="inlineStr">
        <x:is>
          <x:t xml:space="preserve">РТ-000497</x:t>
        </x:is>
      </x:c>
      <x:c r="F610" s="9" t="inlineStr">
        <x:is>
          <x:t xml:space="preserve">Промышленная химия</x:t>
        </x:is>
      </x:c>
      <x:c r="G610" s="9" t="inlineStr">
        <x:is>
          <x:t xml:space="preserve">Кузнецов Павел</x:t>
        </x:is>
      </x:c>
      <x:c r="H610" s="26" t="n">
        <x:v>0</x:v>
      </x:c>
    </x:row>
    <x:row r="611" ht="28" customHeight="1">
      <x:c r="A611" s="9" t="inlineStr">
        <x:is>
          <x:t xml:space="preserve">КЛ-036</x:t>
        </x:is>
      </x:c>
      <x:c r="B611" s="9" t="inlineStr">
        <x:is>
          <x:t xml:space="preserve">ООО «РазовыйПоток»</x:t>
        </x:is>
      </x:c>
      <x:c r="C611" s="25" t="n">
        <x:v>46002</x:v>
      </x:c>
      <x:c r="D611" s="26" t="n">
        <x:v>463000</x:v>
      </x:c>
      <x:c r="E611" s="9" t="inlineStr">
        <x:is>
          <x:t xml:space="preserve">РТ-000907</x:t>
        </x:is>
      </x:c>
      <x:c r="F611" s="9" t="inlineStr">
        <x:is>
          <x:t xml:space="preserve">Подшипники</x:t>
        </x:is>
      </x:c>
      <x:c r="G611" s="9" t="inlineStr">
        <x:is>
          <x:t xml:space="preserve">Кузнецов Павел</x:t>
        </x:is>
      </x:c>
      <x:c r="H611" s="26" t="n">
        <x:v>0</x:v>
      </x:c>
    </x:row>
    <x:row r="612" ht="28" customHeight="1">
      <x:c r="A612" s="9" t="inlineStr">
        <x:is>
          <x:t xml:space="preserve">КЛ-012</x:t>
        </x:is>
      </x:c>
      <x:c r="B612" s="9" t="inlineStr">
        <x:is>
          <x:t xml:space="preserve">ООО «ОптМеханика»</x:t>
        </x:is>
      </x:c>
      <x:c r="C612" s="25" t="n">
        <x:v>45420</x:v>
      </x:c>
      <x:c r="D612" s="26" t="n">
        <x:v>173000</x:v>
      </x:c>
      <x:c r="E612" s="9" t="inlineStr">
        <x:is>
          <x:t xml:space="preserve">РТ-000378</x:t>
        </x:is>
      </x:c>
      <x:c r="F612" s="9" t="inlineStr">
        <x:is>
          <x:t xml:space="preserve">Крепёж</x:t>
        </x:is>
      </x:c>
      <x:c r="G612" s="9" t="inlineStr">
        <x:is>
          <x:t xml:space="preserve">Кузнецов Павел</x:t>
        </x:is>
      </x:c>
      <x:c r="H612" s="26" t="n">
        <x:v>0</x:v>
      </x:c>
    </x:row>
    <x:row r="613" ht="28" customHeight="1">
      <x:c r="A613" s="9" t="inlineStr">
        <x:is>
          <x:t xml:space="preserve">КЛ-032</x:t>
        </x:is>
      </x:c>
      <x:c r="B613" s="9" t="inlineStr">
        <x:is>
          <x:t xml:space="preserve">ООО «ДеньКомплект»</x:t>
        </x:is>
      </x:c>
      <x:c r="C613" s="25" t="n">
        <x:v>46080</x:v>
      </x:c>
      <x:c r="D613" s="26" t="n">
        <x:v>414000</x:v>
      </x:c>
      <x:c r="E613" s="9" t="inlineStr">
        <x:is>
          <x:t xml:space="preserve">РТ-000788</x:t>
        </x:is>
      </x:c>
      <x:c r="F613" s="9" t="inlineStr">
        <x:is>
          <x:t xml:space="preserve">Крепёж</x:t>
        </x:is>
      </x:c>
      <x:c r="G613" s="9" t="inlineStr">
        <x:is>
          <x:t xml:space="preserve">Кузнецов Павел</x:t>
        </x:is>
      </x:c>
      <x:c r="H613" s="26" t="n">
        <x:v>0</x:v>
      </x:c>
    </x:row>
    <x:row r="614" ht="28" customHeight="1">
      <x:c r="A614" s="9" t="inlineStr">
        <x:is>
          <x:t xml:space="preserve">КЛ-008</x:t>
        </x:is>
      </x:c>
      <x:c r="B614" s="9" t="inlineStr">
        <x:is>
          <x:t xml:space="preserve">ООО «РесурсПоставка»</x:t>
        </x:is>
      </x:c>
      <x:c r="C614" s="25" t="n">
        <x:v>45705</x:v>
      </x:c>
      <x:c r="D614" s="26" t="n">
        <x:v>125000</x:v>
      </x:c>
      <x:c r="E614" s="9" t="inlineStr">
        <x:is>
          <x:t xml:space="preserve">РТ-000259</x:t>
        </x:is>
      </x:c>
      <x:c r="F614" s="9" t="inlineStr">
        <x:is>
          <x:t xml:space="preserve">Кабель</x:t>
        </x:is>
      </x:c>
      <x:c r="G614" s="9" t="inlineStr">
        <x:is>
          <x:t xml:space="preserve">Кузнецов Павел</x:t>
        </x:is>
      </x:c>
      <x:c r="H614" s="26" t="n">
        <x:v>0</x:v>
      </x:c>
    </x:row>
    <x:row r="615" ht="28" customHeight="1">
      <x:c r="A615" s="9" t="inlineStr">
        <x:is>
          <x:t xml:space="preserve">КЛ-030</x:t>
        </x:is>
      </x:c>
      <x:c r="B615" s="9" t="inlineStr">
        <x:is>
          <x:t xml:space="preserve">ООО «КачествоОпт»</x:t>
        </x:is>
      </x:c>
      <x:c r="C615" s="25" t="n">
        <x:v>45810</x:v>
      </x:c>
      <x:c r="D615" s="26" t="n">
        <x:v>100000</x:v>
      </x:c>
      <x:c r="E615" s="9" t="inlineStr">
        <x:is>
          <x:t xml:space="preserve">РТ-000669</x:t>
        </x:is>
      </x:c>
      <x:c r="F615" s="9" t="inlineStr">
        <x:is>
          <x:t xml:space="preserve">Промышленная химия</x:t>
        </x:is>
      </x:c>
      <x:c r="G615" s="9" t="inlineStr">
        <x:is>
          <x:t xml:space="preserve">Петров Илья</x:t>
        </x:is>
      </x:c>
      <x:c r="H615" s="26" t="n">
        <x:v>0</x:v>
      </x:c>
    </x:row>
    <x:row r="616" ht="28" customHeight="1">
      <x:c r="A616" s="9" t="inlineStr">
        <x:is>
          <x:t xml:space="preserve">КЛ-005</x:t>
        </x:is>
      </x:c>
      <x:c r="B616" s="9" t="inlineStr">
        <x:is>
          <x:t xml:space="preserve">ООО «УралКрепёж»</x:t>
        </x:is>
      </x:c>
      <x:c r="C616" s="25" t="n">
        <x:v>45287</x:v>
      </x:c>
      <x:c r="D616" s="26" t="n">
        <x:v>89000</x:v>
      </x:c>
      <x:c r="E616" s="9" t="inlineStr">
        <x:is>
          <x:t xml:space="preserve">РТ-000140</x:t>
        </x:is>
      </x:c>
      <x:c r="F616" s="9" t="inlineStr">
        <x:is>
          <x:t xml:space="preserve">Промышленная химия</x:t>
        </x:is>
      </x:c>
      <x:c r="G616" s="9" t="inlineStr">
        <x:is>
          <x:t xml:space="preserve">Иванова Анна</x:t>
        </x:is>
      </x:c>
      <x:c r="H616" s="26" t="n">
        <x:v>0</x:v>
      </x:c>
    </x:row>
    <x:row r="617" ht="28" customHeight="1">
      <x:c r="A617" s="9" t="inlineStr">
        <x:is>
          <x:t xml:space="preserve">КЛ-024</x:t>
        </x:is>
      </x:c>
      <x:c r="B617" s="9" t="inlineStr">
        <x:is>
          <x:t xml:space="preserve">ООО «МонтажПроект»</x:t>
        </x:is>
      </x:c>
      <x:c r="C617" s="25" t="n">
        <x:v>45987</x:v>
      </x:c>
      <x:c r="D617" s="26" t="n">
        <x:v>319000</x:v>
      </x:c>
      <x:c r="E617" s="9" t="inlineStr">
        <x:is>
          <x:t xml:space="preserve">РТ-000550</x:t>
        </x:is>
      </x:c>
      <x:c r="F617" s="9" t="inlineStr">
        <x:is>
          <x:t xml:space="preserve">Инструмент</x:t>
        </x:is>
      </x:c>
      <x:c r="G617" s="9" t="inlineStr">
        <x:is>
          <x:t xml:space="preserve">Кузнецов Павел</x:t>
        </x:is>
      </x:c>
      <x:c r="H617" s="26" t="n">
        <x:v>0</x:v>
      </x:c>
    </x:row>
    <x:row r="618" ht="28" customHeight="1">
      <x:c r="A618" s="9" t="inlineStr">
        <x:is>
          <x:t xml:space="preserve">КЛ-001</x:t>
        </x:is>
      </x:c>
      <x:c r="B618" s="9" t="inlineStr">
        <x:is>
          <x:t xml:space="preserve">ООО «АлтайКомплект»</x:t>
        </x:is>
      </x:c>
      <x:c r="C618" s="25" t="n">
        <x:v>45587</x:v>
      </x:c>
      <x:c r="D618" s="26" t="n">
        <x:v>41000</x:v>
      </x:c>
      <x:c r="E618" s="9" t="inlineStr">
        <x:is>
          <x:t xml:space="preserve">РТ-000021</x:t>
        </x:is>
      </x:c>
      <x:c r="F618" s="9" t="inlineStr">
        <x:is>
          <x:t xml:space="preserve">Подшипники</x:t>
        </x:is>
      </x:c>
      <x:c r="G618" s="9" t="inlineStr">
        <x:is>
          <x:t xml:space="preserve">Иванова Анна</x:t>
        </x:is>
      </x:c>
      <x:c r="H618" s="26" t="n">
        <x:v>0</x:v>
      </x:c>
    </x:row>
    <x:row r="619" ht="28" customHeight="1">
      <x:c r="A619" s="9" t="inlineStr">
        <x:is>
          <x:t xml:space="preserve">КЛ-038</x:t>
        </x:is>
      </x:c>
      <x:c r="B619" s="9" t="inlineStr">
        <x:is>
          <x:t xml:space="preserve">ООО «ФлагманСнаб»</x:t>
        </x:is>
      </x:c>
      <x:c r="C619" s="25" t="n">
        <x:v>45618</x:v>
      </x:c>
      <x:c r="D619" s="26" t="n">
        <x:v>1799000</x:v>
      </x:c>
      <x:c r="E619" s="9" t="inlineStr">
        <x:is>
          <x:t xml:space="preserve">РТ-000960</x:t>
        </x:is>
      </x:c>
      <x:c r="F619" s="9" t="inlineStr">
        <x:is>
          <x:t xml:space="preserve">Кабель</x:t>
        </x:is>
      </x:c>
      <x:c r="G619" s="9" t="inlineStr">
        <x:is>
          <x:t xml:space="preserve">Петров Илья</x:t>
        </x:is>
      </x:c>
      <x:c r="H619" s="26" t="n">
        <x:v>0</x:v>
      </x:c>
    </x:row>
    <x:row r="620" ht="28" customHeight="1">
      <x:c r="A620" s="9" t="inlineStr">
        <x:is>
          <x:t xml:space="preserve">КЛ-013</x:t>
        </x:is>
      </x:c>
      <x:c r="B620" s="9" t="inlineStr">
        <x:is>
          <x:t xml:space="preserve">ООО «БазисИнструмент»</x:t>
        </x:is>
      </x:c>
      <x:c r="C620" s="25" t="n">
        <x:v>46035</x:v>
      </x:c>
      <x:c r="D620" s="26" t="n">
        <x:v>187000</x:v>
      </x:c>
      <x:c r="E620" s="9" t="inlineStr">
        <x:is>
          <x:t xml:space="preserve">РТ-000431</x:t>
        </x:is>
      </x:c>
      <x:c r="F620" s="9" t="inlineStr">
        <x:is>
          <x:t xml:space="preserve">Кабель</x:t>
        </x:is>
      </x:c>
      <x:c r="G620" s="9" t="inlineStr">
        <x:is>
          <x:t xml:space="preserve">Иванова Анна</x:t>
        </x:is>
      </x:c>
      <x:c r="H620" s="26" t="n">
        <x:v>0</x:v>
      </x:c>
    </x:row>
    <x:row r="621" ht="28" customHeight="1">
      <x:c r="A621" s="9" t="inlineStr">
        <x:is>
          <x:t xml:space="preserve">КЛ-033</x:t>
        </x:is>
      </x:c>
      <x:c r="B621" s="9" t="inlineStr">
        <x:is>
          <x:t xml:space="preserve">ООО «МультиПоставка»</x:t>
        </x:is>
      </x:c>
      <x:c r="C621" s="25" t="n">
        <x:v>45900</x:v>
      </x:c>
      <x:c r="D621" s="26" t="n">
        <x:v>426000</x:v>
      </x:c>
      <x:c r="E621" s="9" t="inlineStr">
        <x:is>
          <x:t xml:space="preserve">РТ-000841</x:t>
        </x:is>
      </x:c>
      <x:c r="F621" s="9" t="inlineStr">
        <x:is>
          <x:t xml:space="preserve">Кабель</x:t>
        </x:is>
      </x:c>
      <x:c r="G621" s="9" t="inlineStr">
        <x:is>
          <x:t xml:space="preserve">Иванова Анна</x:t>
        </x:is>
      </x:c>
      <x:c r="H621" s="26" t="n">
        <x:v>0</x:v>
      </x:c>
    </x:row>
    <x:row r="622" ht="28" customHeight="1">
      <x:c r="A622" s="9" t="inlineStr">
        <x:is>
          <x:t xml:space="preserve">КЛ-010</x:t>
        </x:is>
      </x:c>
      <x:c r="B622" s="9" t="inlineStr">
        <x:is>
          <x:t xml:space="preserve">ООО «ОрионПром»</x:t>
        </x:is>
      </x:c>
      <x:c r="C622" s="25" t="n">
        <x:v>45450</x:v>
      </x:c>
      <x:c r="D622" s="26" t="n">
        <x:v>150000</x:v>
      </x:c>
      <x:c r="E622" s="9" t="inlineStr">
        <x:is>
          <x:t xml:space="preserve">РТ-000312</x:t>
        </x:is>
      </x:c>
      <x:c r="F622" s="9" t="inlineStr">
        <x:is>
          <x:t xml:space="preserve">Промышленная химия</x:t>
        </x:is>
      </x:c>
      <x:c r="G622" s="9" t="inlineStr">
        <x:is>
          <x:t xml:space="preserve">Петров Илья</x:t>
        </x:is>
      </x:c>
      <x:c r="H622" s="26" t="n">
        <x:v>0</x:v>
      </x:c>
    </x:row>
    <x:row r="623" ht="28" customHeight="1">
      <x:c r="A623" s="9" t="inlineStr">
        <x:is>
          <x:t xml:space="preserve">КЛ-031</x:t>
        </x:is>
      </x:c>
      <x:c r="B623" s="9" t="inlineStr">
        <x:is>
          <x:t xml:space="preserve">ООО «РеверсСнаб»</x:t>
        </x:is>
      </x:c>
      <x:c r="C623" s="25" t="n">
        <x:v>45885</x:v>
      </x:c>
      <x:c r="D623" s="26" t="n">
        <x:v>99000</x:v>
      </x:c>
      <x:c r="E623" s="9" t="inlineStr">
        <x:is>
          <x:t xml:space="preserve">РТ-000722</x:t>
        </x:is>
      </x:c>
      <x:c r="F623" s="9" t="inlineStr">
        <x:is>
          <x:t xml:space="preserve">Подшипники</x:t>
        </x:is>
      </x:c>
      <x:c r="G623" s="9" t="inlineStr">
        <x:is>
          <x:t xml:space="preserve">Соколова Мария</x:t>
        </x:is>
      </x:c>
      <x:c r="H623" s="26" t="n">
        <x:v>0</x:v>
      </x:c>
    </x:row>
    <x:row r="624" ht="28" customHeight="1">
      <x:c r="A624" s="9" t="inlineStr">
        <x:is>
          <x:t xml:space="preserve">КЛ-006</x:t>
        </x:is>
      </x:c>
      <x:c r="B624" s="9" t="inlineStr">
        <x:is>
          <x:t xml:space="preserve">ООО «СибирьКабель»</x:t>
        </x:is>
      </x:c>
      <x:c r="C624" s="25" t="n">
        <x:v>45273</x:v>
      </x:c>
      <x:c r="D624" s="26" t="n">
        <x:v>102000</x:v>
      </x:c>
      <x:c r="E624" s="9" t="inlineStr">
        <x:is>
          <x:t xml:space="preserve">РТ-000193</x:t>
        </x:is>
      </x:c>
      <x:c r="F624" s="9" t="inlineStr">
        <x:is>
          <x:t xml:space="preserve">Подшипники</x:t>
        </x:is>
      </x:c>
      <x:c r="G624" s="9" t="inlineStr">
        <x:is>
          <x:t xml:space="preserve">Петров Илья</x:t>
        </x:is>
      </x:c>
      <x:c r="H624" s="26" t="n">
        <x:v>0</x:v>
      </x:c>
    </x:row>
    <x:row r="625" ht="28" customHeight="1">
      <x:c r="A625" s="9" t="inlineStr">
        <x:is>
          <x:t xml:space="preserve">КЛ-029</x:t>
        </x:is>
      </x:c>
      <x:c r="B625" s="9" t="inlineStr">
        <x:is>
          <x:t xml:space="preserve">ООО «ВозвратКомплект»</x:t>
        </x:is>
      </x:c>
      <x:c r="C625" s="25" t="n">
        <x:v>45375</x:v>
      </x:c>
      <x:c r="D625" s="26" t="n">
        <x:v>100000</x:v>
      </x:c>
      <x:c r="E625" s="9" t="inlineStr">
        <x:is>
          <x:t xml:space="preserve">РТ-000603</x:t>
        </x:is>
      </x:c>
      <x:c r="F625" s="9" t="inlineStr">
        <x:is>
          <x:t xml:space="preserve">Инструмент</x:t>
        </x:is>
      </x:c>
      <x:c r="G625" s="9" t="inlineStr">
        <x:is>
          <x:t xml:space="preserve">Иванова Анна</x:t>
        </x:is>
      </x:c>
      <x:c r="H625" s="26" t="n">
        <x:v>0</x:v>
      </x:c>
    </x:row>
    <x:row r="626" ht="28" customHeight="1">
      <x:c r="A626" s="9" t="inlineStr">
        <x:is>
          <x:t xml:space="preserve">КЛ-002</x:t>
        </x:is>
      </x:c>
      <x:c r="B626" s="9" t="inlineStr">
        <x:is>
          <x:t xml:space="preserve">ООО «СеверПодшипник»</x:t>
        </x:is>
      </x:c>
      <x:c r="C626" s="25" t="n">
        <x:v>45723</x:v>
      </x:c>
      <x:c r="D626" s="26" t="n">
        <x:v>54000</x:v>
      </x:c>
      <x:c r="E626" s="9" t="inlineStr">
        <x:is>
          <x:t xml:space="preserve">РТ-000074</x:t>
        </x:is>
      </x:c>
      <x:c r="F626" s="9" t="inlineStr">
        <x:is>
          <x:t xml:space="preserve">Крепёж</x:t>
        </x:is>
      </x:c>
      <x:c r="G626" s="9" t="inlineStr">
        <x:is>
          <x:t xml:space="preserve">Петров Илья</x:t>
        </x:is>
      </x:c>
      <x:c r="H626" s="26" t="n">
        <x:v>0</x:v>
      </x:c>
    </x:row>
    <x:row r="627" ht="28" customHeight="1">
      <x:c r="A627" s="9" t="inlineStr">
        <x:is>
          <x:t xml:space="preserve">КЛ-039</x:t>
        </x:is>
      </x:c>
      <x:c r="B627" s="9" t="inlineStr">
        <x:is>
          <x:t xml:space="preserve">ООО «МикроКрепёж»</x:t>
        </x:is>
      </x:c>
      <x:c r="C627" s="25" t="n">
        <x:v>45835</x:v>
      </x:c>
      <x:c r="D627" s="26" t="n">
        <x:v>1000</x:v>
      </x:c>
      <x:c r="E627" s="9" t="inlineStr">
        <x:is>
          <x:t xml:space="preserve">РТ-001013</x:t>
        </x:is>
      </x:c>
      <x:c r="F627" s="9" t="inlineStr">
        <x:is>
          <x:t xml:space="preserve">Инструмент</x:t>
        </x:is>
      </x:c>
      <x:c r="G627" s="9" t="inlineStr">
        <x:is>
          <x:t xml:space="preserve">Соколова Мария</x:t>
        </x:is>
      </x:c>
      <x:c r="H627" s="26" t="n">
        <x:v>0</x:v>
      </x:c>
    </x:row>
    <x:row r="628" ht="28" customHeight="1">
      <x:c r="A628" s="9" t="inlineStr">
        <x:is>
          <x:t xml:space="preserve">КЛ-017</x:t>
        </x:is>
      </x:c>
      <x:c r="B628" s="9" t="inlineStr">
        <x:is>
          <x:t xml:space="preserve">ООО «ПорогКомплект»</x:t>
        </x:is>
      </x:c>
      <x:c r="C628" s="25" t="n">
        <x:v>45525</x:v>
      </x:c>
      <x:c r="D628" s="26" t="n">
        <x:v>90000</x:v>
      </x:c>
      <x:c r="E628" s="9" t="inlineStr">
        <x:is>
          <x:t xml:space="preserve">РТ-000484</x:t>
        </x:is>
      </x:c>
      <x:c r="F628" s="9" t="inlineStr">
        <x:is>
          <x:t xml:space="preserve">Крепёж</x:t>
        </x:is>
      </x:c>
      <x:c r="G628" s="9" t="inlineStr">
        <x:is>
          <x:t xml:space="preserve">Иванова Анна</x:t>
        </x:is>
      </x:c>
      <x:c r="H628" s="26" t="n">
        <x:v>0</x:v>
      </x:c>
    </x:row>
    <x:row r="629" ht="28" customHeight="1">
      <x:c r="A629" s="9" t="inlineStr">
        <x:is>
          <x:t xml:space="preserve">КЛ-036</x:t>
        </x:is>
      </x:c>
      <x:c r="B629" s="9" t="inlineStr">
        <x:is>
          <x:t xml:space="preserve">ООО «РазовыйПоток»</x:t>
        </x:is>
      </x:c>
      <x:c r="C629" s="25" t="n">
        <x:v>45185</x:v>
      </x:c>
      <x:c r="D629" s="26" t="n">
        <x:v>462000</x:v>
      </x:c>
      <x:c r="E629" s="9" t="inlineStr">
        <x:is>
          <x:t xml:space="preserve">РТ-000894</x:t>
        </x:is>
      </x:c>
      <x:c r="F629" s="9" t="inlineStr">
        <x:is>
          <x:t xml:space="preserve">Подшипники</x:t>
        </x:is>
      </x:c>
      <x:c r="G629" s="9" t="inlineStr">
        <x:is>
          <x:t xml:space="preserve">Кузнецов Павел</x:t>
        </x:is>
      </x:c>
      <x:c r="H629" s="26" t="n">
        <x:v>0</x:v>
      </x:c>
    </x:row>
    <x:row r="630" ht="28" customHeight="1">
      <x:c r="A630" s="9" t="inlineStr">
        <x:is>
          <x:t xml:space="preserve">КЛ-011</x:t>
        </x:is>
      </x:c>
      <x:c r="B630" s="9" t="inlineStr">
        <x:is>
          <x:t xml:space="preserve">ООО «СфераКомплект»</x:t>
        </x:is>
      </x:c>
      <x:c r="C630" s="25" t="n">
        <x:v>46035</x:v>
      </x:c>
      <x:c r="D630" s="26" t="n">
        <x:v>163000</x:v>
      </x:c>
      <x:c r="E630" s="9" t="inlineStr">
        <x:is>
          <x:t xml:space="preserve">РТ-000365</x:t>
        </x:is>
      </x:c>
      <x:c r="F630" s="9" t="inlineStr">
        <x:is>
          <x:t xml:space="preserve">Подшипники</x:t>
        </x:is>
      </x:c>
      <x:c r="G630" s="9" t="inlineStr">
        <x:is>
          <x:t xml:space="preserve">Соколова Мария</x:t>
        </x:is>
      </x:c>
      <x:c r="H630" s="26" t="n">
        <x:v>0</x:v>
      </x:c>
    </x:row>
    <x:row r="631" ht="28" customHeight="1">
      <x:c r="A631" s="9" t="inlineStr">
        <x:is>
          <x:t xml:space="preserve">КЛ-032</x:t>
        </x:is>
      </x:c>
      <x:c r="B631" s="9" t="inlineStr">
        <x:is>
          <x:t xml:space="preserve">ООО «ДеньКомплект»</x:t>
        </x:is>
      </x:c>
      <x:c r="C631" s="25" t="n">
        <x:v>45810</x:v>
      </x:c>
      <x:c r="D631" s="26" t="n">
        <x:v>62100</x:v>
      </x:c>
      <x:c r="E631" s="9" t="inlineStr">
        <x:is>
          <x:t xml:space="preserve">РТ-000775</x:t>
        </x:is>
      </x:c>
      <x:c r="F631" s="9" t="inlineStr">
        <x:is>
          <x:t xml:space="preserve">Крепёж</x:t>
        </x:is>
      </x:c>
      <x:c r="G631" s="9" t="inlineStr">
        <x:is>
          <x:t xml:space="preserve">Кузнецов Павел</x:t>
        </x:is>
      </x:c>
      <x:c r="H631" s="26" t="n">
        <x:v>0</x:v>
      </x:c>
    </x:row>
    <x:row r="632" ht="28" customHeight="1">
      <x:c r="A632" s="9" t="inlineStr">
        <x:is>
          <x:t xml:space="preserve">КЛ-007</x:t>
        </x:is>
      </x:c>
      <x:c r="B632" s="9" t="inlineStr">
        <x:is>
          <x:t xml:space="preserve">ООО «ПромКонтур»</x:t>
        </x:is>
      </x:c>
      <x:c r="C632" s="25" t="n">
        <x:v>46070</x:v>
      </x:c>
      <x:c r="D632" s="26" t="n">
        <x:v>115000</x:v>
      </x:c>
      <x:c r="E632" s="9" t="inlineStr">
        <x:is>
          <x:t xml:space="preserve">РТ-000246</x:t>
        </x:is>
      </x:c>
      <x:c r="F632" s="9" t="inlineStr">
        <x:is>
          <x:t xml:space="preserve">Крепёж</x:t>
        </x:is>
      </x:c>
      <x:c r="G632" s="9" t="inlineStr">
        <x:is>
          <x:t xml:space="preserve">Соколова Мария</x:t>
        </x:is>
      </x:c>
      <x:c r="H632" s="26" t="n">
        <x:v>0</x:v>
      </x:c>
    </x:row>
    <x:row r="633" ht="28" customHeight="1">
      <x:c r="A633" s="9" t="inlineStr">
        <x:is>
          <x:t xml:space="preserve">КЛ-030</x:t>
        </x:is>
      </x:c>
      <x:c r="B633" s="9" t="inlineStr">
        <x:is>
          <x:t xml:space="preserve">ООО «КачествоОпт»</x:t>
        </x:is>
      </x:c>
      <x:c r="C633" s="25" t="n">
        <x:v>45510</x:v>
      </x:c>
      <x:c r="D633" s="26" t="n">
        <x:v>99000</x:v>
      </x:c>
      <x:c r="E633" s="9" t="inlineStr">
        <x:is>
          <x:t xml:space="preserve">РТ-000656</x:t>
        </x:is>
      </x:c>
      <x:c r="F633" s="9" t="inlineStr">
        <x:is>
          <x:t xml:space="preserve">Промышленная химия</x:t>
        </x:is>
      </x:c>
      <x:c r="G633" s="9" t="inlineStr">
        <x:is>
          <x:t xml:space="preserve">Петров Илья</x:t>
        </x:is>
      </x:c>
      <x:c r="H633" s="26" t="n">
        <x:v>0</x:v>
      </x:c>
    </x:row>
    <x:row r="634" ht="28" customHeight="1">
      <x:c r="A634" s="9" t="inlineStr">
        <x:is>
          <x:t xml:space="preserve">КЛ-004</x:t>
        </x:is>
      </x:c>
      <x:c r="B634" s="9" t="inlineStr">
        <x:is>
          <x:t xml:space="preserve">ООО «ТехноОпт»</x:t>
        </x:is>
      </x:c>
      <x:c r="C634" s="25" t="n">
        <x:v>45825</x:v>
      </x:c>
      <x:c r="D634" s="26" t="n">
        <x:v>79000</x:v>
      </x:c>
      <x:c r="E634" s="9" t="inlineStr">
        <x:is>
          <x:t xml:space="preserve">РТ-000127</x:t>
        </x:is>
      </x:c>
      <x:c r="F634" s="9" t="inlineStr">
        <x:is>
          <x:t xml:space="preserve">Инструмент</x:t>
        </x:is>
      </x:c>
      <x:c r="G634" s="9" t="inlineStr">
        <x:is>
          <x:t xml:space="preserve">Кузнецов Павел</x:t>
        </x:is>
      </x:c>
      <x:c r="H634" s="26" t="n">
        <x:v>0</x:v>
      </x:c>
    </x:row>
    <x:row r="635" ht="28" customHeight="1">
      <x:c r="A635" s="9" t="inlineStr">
        <x:is>
          <x:t xml:space="preserve">КЛ-023</x:t>
        </x:is>
      </x:c>
      <x:c r="B635" s="9" t="inlineStr">
        <x:is>
          <x:t xml:space="preserve">ООО «СадТехника»</x:t>
        </x:is>
      </x:c>
      <x:c r="C635" s="25" t="n">
        <x:v>45801</x:v>
      </x:c>
      <x:c r="D635" s="26" t="n">
        <x:v>306000</x:v>
      </x:c>
      <x:c r="E635" s="9" t="inlineStr">
        <x:is>
          <x:t xml:space="preserve">РТ-000537</x:t>
        </x:is>
      </x:c>
      <x:c r="F635" s="9" t="inlineStr">
        <x:is>
          <x:t xml:space="preserve">Кабель</x:t>
        </x:is>
      </x:c>
      <x:c r="G635" s="9" t="inlineStr">
        <x:is>
          <x:t xml:space="preserve">Соколова Мария</x:t>
        </x:is>
      </x:c>
      <x:c r="H635" s="26" t="n">
        <x:v>0</x:v>
      </x:c>
    </x:row>
    <x:row r="636" ht="28" customHeight="1">
      <x:c r="A636" s="9" t="inlineStr">
        <x:is>
          <x:t xml:space="preserve">КЛ-001</x:t>
        </x:is>
      </x:c>
      <x:c r="B636" s="9" t="inlineStr">
        <x:is>
          <x:t xml:space="preserve">ООО «АлтайКомплект»</x:t>
        </x:is>
      </x:c>
      <x:c r="C636" s="25" t="n">
        <x:v>45327</x:v>
      </x:c>
      <x:c r="D636" s="26" t="n">
        <x:v>43000</x:v>
      </x:c>
      <x:c r="E636" s="9" t="inlineStr">
        <x:is>
          <x:t xml:space="preserve">РТ-000008</x:t>
        </x:is>
      </x:c>
      <x:c r="F636" s="9" t="inlineStr">
        <x:is>
          <x:t xml:space="preserve">Подшипники</x:t>
        </x:is>
      </x:c>
      <x:c r="G636" s="9" t="inlineStr">
        <x:is>
          <x:t xml:space="preserve">Иванова Анна</x:t>
        </x:is>
      </x:c>
      <x:c r="H636" s="26" t="n">
        <x:v>0</x:v>
      </x:c>
    </x:row>
    <x:row r="637" ht="28" customHeight="1">
      <x:c r="A637" s="9" t="inlineStr">
        <x:is>
          <x:t xml:space="preserve">КЛ-038</x:t>
        </x:is>
      </x:c>
      <x:c r="B637" s="9" t="inlineStr">
        <x:is>
          <x:t xml:space="preserve">ООО «ФлагманСнаб»</x:t>
        </x:is>
      </x:c>
      <x:c r="C637" s="25" t="n">
        <x:v>45228</x:v>
      </x:c>
      <x:c r="D637" s="26" t="n">
        <x:v>1801000</x:v>
      </x:c>
      <x:c r="E637" s="9" t="inlineStr">
        <x:is>
          <x:t xml:space="preserve">РТ-000947</x:t>
        </x:is>
      </x:c>
      <x:c r="F637" s="9" t="inlineStr">
        <x:is>
          <x:t xml:space="preserve">Кабель</x:t>
        </x:is>
      </x:c>
      <x:c r="G637" s="9" t="inlineStr">
        <x:is>
          <x:t xml:space="preserve">Петров Илья</x:t>
        </x:is>
      </x:c>
      <x:c r="H637" s="26" t="n">
        <x:v>0</x:v>
      </x:c>
    </x:row>
    <x:row r="638" ht="28" customHeight="1">
      <x:c r="A638" s="9" t="inlineStr">
        <x:is>
          <x:t xml:space="preserve">КЛ-013</x:t>
        </x:is>
      </x:c>
      <x:c r="B638" s="9" t="inlineStr">
        <x:is>
          <x:t xml:space="preserve">ООО «БазисИнструмент»</x:t>
        </x:is>
      </x:c>
      <x:c r="C638" s="25" t="n">
        <x:v>45645</x:v>
      </x:c>
      <x:c r="D638" s="26" t="n">
        <x:v>186000</x:v>
      </x:c>
      <x:c r="E638" s="9" t="inlineStr">
        <x:is>
          <x:t xml:space="preserve">РТ-000418</x:t>
        </x:is>
      </x:c>
      <x:c r="F638" s="9" t="inlineStr">
        <x:is>
          <x:t xml:space="preserve">Кабель</x:t>
        </x:is>
      </x:c>
      <x:c r="G638" s="9" t="inlineStr">
        <x:is>
          <x:t xml:space="preserve">Иванова Анна</x:t>
        </x:is>
      </x:c>
      <x:c r="H638" s="26" t="n">
        <x:v>0</x:v>
      </x:c>
    </x:row>
    <x:row r="639" ht="28" customHeight="1">
      <x:c r="A639" s="9" t="inlineStr">
        <x:is>
          <x:t xml:space="preserve">КЛ-033</x:t>
        </x:is>
      </x:c>
      <x:c r="B639" s="9" t="inlineStr">
        <x:is>
          <x:t xml:space="preserve">ООО «МультиПоставка»</x:t>
        </x:is>
      </x:c>
      <x:c r="C639" s="25" t="n">
        <x:v>45630</x:v>
      </x:c>
      <x:c r="D639" s="26" t="n">
        <x:v>63900</x:v>
      </x:c>
      <x:c r="E639" s="9" t="inlineStr">
        <x:is>
          <x:t xml:space="preserve">РТ-000828</x:t>
        </x:is>
      </x:c>
      <x:c r="F639" s="9" t="inlineStr">
        <x:is>
          <x:t xml:space="preserve">Кабель</x:t>
        </x:is>
      </x:c>
      <x:c r="G639" s="9" t="inlineStr">
        <x:is>
          <x:t xml:space="preserve">Иванова Анна</x:t>
        </x:is>
      </x:c>
      <x:c r="H639" s="26" t="n">
        <x:v>0</x:v>
      </x:c>
    </x:row>
    <x:row r="640" ht="28" customHeight="1">
      <x:c r="A640" s="9" t="inlineStr">
        <x:is>
          <x:t xml:space="preserve">КЛ-009</x:t>
        </x:is>
      </x:c>
      <x:c r="B640" s="9" t="inlineStr">
        <x:is>
          <x:t xml:space="preserve">ООО «МагистральСнаб»</x:t>
        </x:is>
      </x:c>
      <x:c r="C640" s="25" t="n">
        <x:v>46095</x:v>
      </x:c>
      <x:c r="D640" s="26" t="n">
        <x:v>138000</x:v>
      </x:c>
      <x:c r="E640" s="9" t="inlineStr">
        <x:is>
          <x:t xml:space="preserve">РТ-000299</x:t>
        </x:is>
      </x:c>
      <x:c r="F640" s="9" t="inlineStr">
        <x:is>
          <x:t xml:space="preserve">Инструмент</x:t>
        </x:is>
      </x:c>
      <x:c r="G640" s="9" t="inlineStr">
        <x:is>
          <x:t xml:space="preserve">Иванова Анна</x:t>
        </x:is>
      </x:c>
      <x:c r="H640" s="26" t="n">
        <x:v>0</x:v>
      </x:c>
    </x:row>
    <x:row r="641" ht="28" customHeight="1">
      <x:c r="A641" s="9" t="inlineStr">
        <x:is>
          <x:t xml:space="preserve">КЛ-031</x:t>
        </x:is>
      </x:c>
      <x:c r="B641" s="9" t="inlineStr">
        <x:is>
          <x:t xml:space="preserve">ООО «РеверсСнаб»</x:t>
        </x:is>
      </x:c>
      <x:c r="C641" s="25" t="n">
        <x:v>45585</x:v>
      </x:c>
      <x:c r="D641" s="26" t="n">
        <x:v>101000</x:v>
      </x:c>
      <x:c r="E641" s="9" t="inlineStr">
        <x:is>
          <x:t xml:space="preserve">РТ-000709</x:t>
        </x:is>
      </x:c>
      <x:c r="F641" s="9" t="inlineStr">
        <x:is>
          <x:t xml:space="preserve">Подшипники</x:t>
        </x:is>
      </x:c>
      <x:c r="G641" s="9" t="inlineStr">
        <x:is>
          <x:t xml:space="preserve">Соколова Мария</x:t>
        </x:is>
      </x:c>
      <x:c r="H641" s="26" t="n">
        <x:v>0</x:v>
      </x:c>
    </x:row>
    <x:row r="642" ht="28" customHeight="1">
      <x:c r="A642" s="9" t="inlineStr">
        <x:is>
          <x:t xml:space="preserve">КЛ-005</x:t>
        </x:is>
      </x:c>
      <x:c r="B642" s="9" t="inlineStr">
        <x:is>
          <x:t xml:space="preserve">ООО «УралКрепёж»</x:t>
        </x:is>
      </x:c>
      <x:c r="C642" s="25" t="n">
        <x:v>46087</x:v>
      </x:c>
      <x:c r="D642" s="26" t="n">
        <x:v>90000</x:v>
      </x:c>
      <x:c r="E642" s="9" t="inlineStr">
        <x:is>
          <x:t xml:space="preserve">РТ-000180</x:t>
        </x:is>
      </x:c>
      <x:c r="F642" s="9" t="inlineStr">
        <x:is>
          <x:t xml:space="preserve">Промышленная химия</x:t>
        </x:is>
      </x:c>
      <x:c r="G642" s="9" t="inlineStr">
        <x:is>
          <x:t xml:space="preserve">Иванова Анна</x:t>
        </x:is>
      </x:c>
      <x:c r="H642" s="26" t="n">
        <x:v>0</x:v>
      </x:c>
    </x:row>
    <x:row r="643" ht="28" customHeight="1">
      <x:c r="A643" s="9" t="inlineStr">
        <x:is>
          <x:t xml:space="preserve">КЛ-028</x:t>
        </x:is>
      </x:c>
      <x:c r="B643" s="9" t="inlineStr">
        <x:is>
          <x:t xml:space="preserve">ООО «РостСнаб»</x:t>
        </x:is>
      </x:c>
      <x:c r="C643" s="25" t="n">
        <x:v>46050</x:v>
      </x:c>
      <x:c r="D643" s="26" t="n">
        <x:v>366000</x:v>
      </x:c>
      <x:c r="E643" s="9" t="inlineStr">
        <x:is>
          <x:t xml:space="preserve">РТ-000590</x:t>
        </x:is>
      </x:c>
      <x:c r="F643" s="9" t="inlineStr">
        <x:is>
          <x:t xml:space="preserve">Кабель</x:t>
        </x:is>
      </x:c>
      <x:c r="G643" s="9" t="inlineStr">
        <x:is>
          <x:t xml:space="preserve">Кузнецов Павел</x:t>
        </x:is>
      </x:c>
      <x:c r="H643" s="26" t="n">
        <x:v>0</x:v>
      </x:c>
    </x:row>
    <x:row r="644" ht="28" customHeight="1">
      <x:c r="A644" s="9" t="inlineStr">
        <x:is>
          <x:t xml:space="preserve">КЛ-002</x:t>
        </x:is>
      </x:c>
      <x:c r="B644" s="9" t="inlineStr">
        <x:is>
          <x:t xml:space="preserve">ООО «СеверПодшипник»</x:t>
        </x:is>
      </x:c>
      <x:c r="C644" s="25" t="n">
        <x:v>45333</x:v>
      </x:c>
      <x:c r="D644" s="26" t="n">
        <x:v>53000</x:v>
      </x:c>
      <x:c r="E644" s="9" t="inlineStr">
        <x:is>
          <x:t xml:space="preserve">РТ-000061</x:t>
        </x:is>
      </x:c>
      <x:c r="F644" s="9" t="inlineStr">
        <x:is>
          <x:t xml:space="preserve">Крепёж</x:t>
        </x:is>
      </x:c>
      <x:c r="G644" s="9" t="inlineStr">
        <x:is>
          <x:t xml:space="preserve">Петров Илья</x:t>
        </x:is>
      </x:c>
      <x:c r="H644" s="26" t="n">
        <x:v>0</x:v>
      </x:c>
    </x:row>
    <x:row r="645" ht="28" customHeight="1">
      <x:c r="A645" s="9" t="inlineStr">
        <x:is>
          <x:t xml:space="preserve">КЛ-039</x:t>
        </x:is>
      </x:c>
      <x:c r="B645" s="9" t="inlineStr">
        <x:is>
          <x:t xml:space="preserve">ООО «МикроКрепёж»</x:t>
        </x:is>
      </x:c>
      <x:c r="C645" s="25" t="n">
        <x:v>45575</x:v>
      </x:c>
      <x:c r="D645" s="26" t="n">
        <x:v>3000</x:v>
      </x:c>
      <x:c r="E645" s="9" t="inlineStr">
        <x:is>
          <x:t xml:space="preserve">РТ-001000</x:t>
        </x:is>
      </x:c>
      <x:c r="F645" s="9" t="inlineStr">
        <x:is>
          <x:t xml:space="preserve">Инструмент</x:t>
        </x:is>
      </x:c>
      <x:c r="G645" s="9" t="inlineStr">
        <x:is>
          <x:t xml:space="preserve">Соколова Мария</x:t>
        </x:is>
      </x:c>
      <x:c r="H645" s="26" t="n">
        <x:v>0</x:v>
      </x:c>
    </x:row>
    <x:row r="646" ht="28" customHeight="1">
      <x:c r="A646" s="9" t="inlineStr">
        <x:is>
          <x:t xml:space="preserve">КЛ-016</x:t>
        </x:is>
      </x:c>
      <x:c r="B646" s="9" t="inlineStr">
        <x:is>
          <x:t xml:space="preserve">ООО «ГраньСнаб»</x:t>
        </x:is>
      </x:c>
      <x:c r="C646" s="25" t="n">
        <x:v>45226</x:v>
      </x:c>
      <x:c r="D646" s="26" t="n">
        <x:v>90000</x:v>
      </x:c>
      <x:c r="E646" s="9" t="inlineStr">
        <x:is>
          <x:t xml:space="preserve">РТ-000471</x:t>
        </x:is>
      </x:c>
      <x:c r="F646" s="9" t="inlineStr">
        <x:is>
          <x:t xml:space="preserve">Подшипники</x:t>
        </x:is>
      </x:c>
      <x:c r="G646" s="9" t="inlineStr">
        <x:is>
          <x:t xml:space="preserve">Кузнецов Павел</x:t>
        </x:is>
      </x:c>
      <x:c r="H646" s="26" t="n">
        <x:v>0</x:v>
      </x:c>
    </x:row>
    <x:row r="647" ht="28" customHeight="1">
      <x:c r="A647" s="9" t="inlineStr">
        <x:is>
          <x:t xml:space="preserve">КЛ-035</x:t>
        </x:is>
      </x:c>
      <x:c r="B647" s="9" t="inlineStr">
        <x:is>
          <x:t xml:space="preserve">ООО «НеритмСнаб»</x:t>
        </x:is>
      </x:c>
      <x:c r="C647" s="25" t="n">
        <x:v>45407</x:v>
      </x:c>
      <x:c r="D647" s="26" t="n">
        <x:v>451000</x:v>
      </x:c>
      <x:c r="E647" s="9" t="inlineStr">
        <x:is>
          <x:t xml:space="preserve">РТ-000881</x:t>
        </x:is>
      </x:c>
      <x:c r="F647" s="9" t="inlineStr">
        <x:is>
          <x:t xml:space="preserve">Промышленная химия</x:t>
        </x:is>
      </x:c>
      <x:c r="G647" s="9" t="inlineStr">
        <x:is>
          <x:t xml:space="preserve">Соколова Мария</x:t>
        </x:is>
      </x:c>
      <x:c r="H647" s="26" t="n">
        <x:v>0</x:v>
      </x:c>
    </x:row>
    <x:row r="648" ht="28" customHeight="1">
      <x:c r="A648" s="9" t="inlineStr">
        <x:is>
          <x:t xml:space="preserve">КЛ-011</x:t>
        </x:is>
      </x:c>
      <x:c r="B648" s="9" t="inlineStr">
        <x:is>
          <x:t xml:space="preserve">ООО «СфераКомплект»</x:t>
        </x:is>
      </x:c>
      <x:c r="C648" s="25" t="n">
        <x:v>45645</x:v>
      </x:c>
      <x:c r="D648" s="26" t="n">
        <x:v>162000</x:v>
      </x:c>
      <x:c r="E648" s="9" t="inlineStr">
        <x:is>
          <x:t xml:space="preserve">РТ-000352</x:t>
        </x:is>
      </x:c>
      <x:c r="F648" s="9" t="inlineStr">
        <x:is>
          <x:t xml:space="preserve">Подшипники</x:t>
        </x:is>
      </x:c>
      <x:c r="G648" s="9" t="inlineStr">
        <x:is>
          <x:t xml:space="preserve">Соколова Мария</x:t>
        </x:is>
      </x:c>
      <x:c r="H648" s="26" t="n">
        <x:v>0</x:v>
      </x:c>
    </x:row>
    <x:row r="649" ht="28" customHeight="1">
      <x:c r="A649" s="9" t="inlineStr">
        <x:is>
          <x:t xml:space="preserve">КЛ-032</x:t>
        </x:is>
      </x:c>
      <x:c r="B649" s="9" t="inlineStr">
        <x:is>
          <x:t xml:space="preserve">ООО «ДеньКомплект»</x:t>
        </x:is>
      </x:c>
      <x:c r="C649" s="25" t="n">
        <x:v>45600</x:v>
      </x:c>
      <x:c r="D649" s="26" t="n">
        <x:v>413000</x:v>
      </x:c>
      <x:c r="E649" s="9" t="inlineStr">
        <x:is>
          <x:t xml:space="preserve">РТ-000762</x:t>
        </x:is>
      </x:c>
      <x:c r="F649" s="9" t="inlineStr">
        <x:is>
          <x:t xml:space="preserve">Крепёж</x:t>
        </x:is>
      </x:c>
      <x:c r="G649" s="9" t="inlineStr">
        <x:is>
          <x:t xml:space="preserve">Кузнецов Павел</x:t>
        </x:is>
      </x:c>
      <x:c r="H649" s="26" t="n">
        <x:v>0</x:v>
      </x:c>
    </x:row>
    <x:row r="650" ht="28" customHeight="1">
      <x:c r="A650" s="9" t="inlineStr">
        <x:is>
          <x:t xml:space="preserve">КЛ-007</x:t>
        </x:is>
      </x:c>
      <x:c r="B650" s="9" t="inlineStr">
        <x:is>
          <x:t xml:space="preserve">ООО «ПромКонтур»</x:t>
        </x:is>
      </x:c>
      <x:c r="C650" s="25" t="n">
        <x:v>45485</x:v>
      </x:c>
      <x:c r="D650" s="26" t="n">
        <x:v>114000</x:v>
      </x:c>
      <x:c r="E650" s="9" t="inlineStr">
        <x:is>
          <x:t xml:space="preserve">РТ-000233</x:t>
        </x:is>
      </x:c>
      <x:c r="F650" s="9" t="inlineStr">
        <x:is>
          <x:t xml:space="preserve">Крепёж</x:t>
        </x:is>
      </x:c>
      <x:c r="G650" s="9" t="inlineStr">
        <x:is>
          <x:t xml:space="preserve">Соколова Мария</x:t>
        </x:is>
      </x:c>
      <x:c r="H650" s="26" t="n">
        <x:v>0</x:v>
      </x:c>
    </x:row>
    <x:row r="651" ht="28" customHeight="1">
      <x:c r="A651" s="9" t="inlineStr">
        <x:is>
          <x:t xml:space="preserve">КЛ-030</x:t>
        </x:is>
      </x:c>
      <x:c r="B651" s="9" t="inlineStr">
        <x:is>
          <x:t xml:space="preserve">ООО «КачествоОпт»</x:t>
        </x:is>
      </x:c>
      <x:c r="C651" s="25" t="n">
        <x:v>45210</x:v>
      </x:c>
      <x:c r="D651" s="26" t="n">
        <x:v>101000</x:v>
      </x:c>
      <x:c r="E651" s="9" t="inlineStr">
        <x:is>
          <x:t xml:space="preserve">РТ-000643</x:t>
        </x:is>
      </x:c>
      <x:c r="F651" s="9" t="inlineStr">
        <x:is>
          <x:t xml:space="preserve">Промышленная химия</x:t>
        </x:is>
      </x:c>
      <x:c r="G651" s="9" t="inlineStr">
        <x:is>
          <x:t xml:space="preserve">Петров Илья</x:t>
        </x:is>
      </x:c>
      <x:c r="H651" s="26" t="n">
        <x:v>0</x:v>
      </x:c>
    </x:row>
    <x:row r="652" ht="28" customHeight="1">
      <x:c r="A652" s="9" t="inlineStr">
        <x:is>
          <x:t xml:space="preserve">КЛ-003</x:t>
        </x:is>
      </x:c>
      <x:c r="B652" s="9" t="inlineStr">
        <x:is>
          <x:t xml:space="preserve">ООО «ВекторСнаб»</x:t>
        </x:is>
      </x:c>
      <x:c r="C652" s="25" t="n">
        <x:v>46160</x:v>
      </x:c>
      <x:c r="D652" s="26" t="n">
        <x:v>66000</x:v>
      </x:c>
      <x:c r="E652" s="9" t="inlineStr">
        <x:is>
          <x:t xml:space="preserve">РТ-000114</x:t>
        </x:is>
      </x:c>
      <x:c r="F652" s="9" t="inlineStr">
        <x:is>
          <x:t xml:space="preserve">Кабель</x:t>
        </x:is>
      </x:c>
      <x:c r="G652" s="9" t="inlineStr">
        <x:is>
          <x:t xml:space="preserve">Соколова Мария</x:t>
        </x:is>
      </x:c>
      <x:c r="H652" s="26" t="n">
        <x:v>0</x:v>
      </x:c>
    </x:row>
    <x:row r="653" ht="28" customHeight="1">
      <x:c r="A653" s="9" t="inlineStr">
        <x:is>
          <x:t xml:space="preserve">КЛ-022</x:t>
        </x:is>
      </x:c>
      <x:c r="B653" s="9" t="inlineStr">
        <x:is>
          <x:t xml:space="preserve">ООО «ПолеСнаб»</x:t>
        </x:is>
      </x:c>
      <x:c r="C653" s="25" t="n">
        <x:v>46106</x:v>
      </x:c>
      <x:c r="D653" s="26" t="n">
        <x:v>293000</x:v>
      </x:c>
      <x:c r="E653" s="9" t="inlineStr">
        <x:is>
          <x:t xml:space="preserve">РТ-000524</x:t>
        </x:is>
      </x:c>
      <x:c r="F653" s="9" t="inlineStr">
        <x:is>
          <x:t xml:space="preserve">Крепёж</x:t>
        </x:is>
      </x:c>
      <x:c r="G653" s="9" t="inlineStr">
        <x:is>
          <x:t xml:space="preserve">Петров Илья</x:t>
        </x:is>
      </x:c>
      <x:c r="H653" s="26" t="n">
        <x:v>0</x:v>
      </x:c>
    </x:row>
    <x:row r="654" ht="28" customHeight="1">
      <x:c r="A654" s="9" t="inlineStr">
        <x:is>
          <x:t xml:space="preserve">КЛ-037</x:t>
        </x:is>
      </x:c>
      <x:c r="B654" s="9" t="inlineStr">
        <x:is>
          <x:t xml:space="preserve">ООО «АтлантПром»</x:t>
        </x:is>
      </x:c>
      <x:c r="C654" s="25" t="n">
        <x:v>45891</x:v>
      </x:c>
      <x:c r="D654" s="26" t="n">
        <x:v>2199000</x:v>
      </x:c>
      <x:c r="E654" s="9" t="inlineStr">
        <x:is>
          <x:t xml:space="preserve">РТ-000934</x:t>
        </x:is>
      </x:c>
      <x:c r="F654" s="9" t="inlineStr">
        <x:is>
          <x:t xml:space="preserve">Крепёж</x:t>
        </x:is>
      </x:c>
      <x:c r="G654" s="9" t="inlineStr">
        <x:is>
          <x:t xml:space="preserve">Иванова Анна</x:t>
        </x:is>
      </x:c>
      <x:c r="H654" s="26" t="n">
        <x:v>0</x:v>
      </x:c>
    </x:row>
    <x:row r="655" ht="28" customHeight="1">
      <x:c r="A655" s="9" t="inlineStr">
        <x:is>
          <x:t xml:space="preserve">КЛ-013</x:t>
        </x:is>
      </x:c>
      <x:c r="B655" s="9" t="inlineStr">
        <x:is>
          <x:t xml:space="preserve">ООО «БазисИнструмент»</x:t>
        </x:is>
      </x:c>
      <x:c r="C655" s="25" t="n">
        <x:v>45255</x:v>
      </x:c>
      <x:c r="D655" s="26" t="n">
        <x:v>185000</x:v>
      </x:c>
      <x:c r="E655" s="9" t="inlineStr">
        <x:is>
          <x:t xml:space="preserve">РТ-000405</x:t>
        </x:is>
      </x:c>
      <x:c r="F655" s="9" t="inlineStr">
        <x:is>
          <x:t xml:space="preserve">Кабель</x:t>
        </x:is>
      </x:c>
      <x:c r="G655" s="9" t="inlineStr">
        <x:is>
          <x:t xml:space="preserve">Иванова Анна</x:t>
        </x:is>
      </x:c>
      <x:c r="H655" s="26" t="n">
        <x:v>0</x:v>
      </x:c>
    </x:row>
    <x:row r="656" ht="28" customHeight="1">
      <x:c r="A656" s="9" t="inlineStr">
        <x:is>
          <x:t xml:space="preserve">КЛ-033</x:t>
        </x:is>
      </x:c>
      <x:c r="B656" s="9" t="inlineStr">
        <x:is>
          <x:t xml:space="preserve">ООО «МультиПоставка»</x:t>
        </x:is>
      </x:c>
      <x:c r="C656" s="25" t="n">
        <x:v>45420</x:v>
      </x:c>
      <x:c r="D656" s="26" t="n">
        <x:v>425000</x:v>
      </x:c>
      <x:c r="E656" s="9" t="inlineStr">
        <x:is>
          <x:t xml:space="preserve">РТ-000815</x:t>
        </x:is>
      </x:c>
      <x:c r="F656" s="9" t="inlineStr">
        <x:is>
          <x:t xml:space="preserve">Кабель</x:t>
        </x:is>
      </x:c>
      <x:c r="G656" s="9" t="inlineStr">
        <x:is>
          <x:t xml:space="preserve">Иванова Анна</x:t>
        </x:is>
      </x:c>
      <x:c r="H656" s="26" t="n">
        <x:v>0</x:v>
      </x:c>
    </x:row>
    <x:row r="657" ht="28" customHeight="1">
      <x:c r="A657" s="9" t="inlineStr">
        <x:is>
          <x:t xml:space="preserve">КЛ-009</x:t>
        </x:is>
      </x:c>
      <x:c r="B657" s="9" t="inlineStr">
        <x:is>
          <x:t xml:space="preserve">ООО «МагистральСнаб»</x:t>
        </x:is>
      </x:c>
      <x:c r="C657" s="25" t="n">
        <x:v>45705</x:v>
      </x:c>
      <x:c r="D657" s="26" t="n">
        <x:v>137000</x:v>
      </x:c>
      <x:c r="E657" s="9" t="inlineStr">
        <x:is>
          <x:t xml:space="preserve">РТ-000286</x:t>
        </x:is>
      </x:c>
      <x:c r="F657" s="9" t="inlineStr">
        <x:is>
          <x:t xml:space="preserve">Инструмент</x:t>
        </x:is>
      </x:c>
      <x:c r="G657" s="9" t="inlineStr">
        <x:is>
          <x:t xml:space="preserve">Иванова Анна</x:t>
        </x:is>
      </x:c>
      <x:c r="H657" s="26" t="n">
        <x:v>0</x:v>
      </x:c>
    </x:row>
    <x:row r="658" ht="28" customHeight="1">
      <x:c r="A658" s="9" t="inlineStr">
        <x:is>
          <x:t xml:space="preserve">КЛ-031</x:t>
        </x:is>
      </x:c>
      <x:c r="B658" s="9" t="inlineStr">
        <x:is>
          <x:t xml:space="preserve">ООО «РеверсСнаб»</x:t>
        </x:is>
      </x:c>
      <x:c r="C658" s="25" t="n">
        <x:v>45292</x:v>
      </x:c>
      <x:c r="D658" s="26" t="n">
        <x:v>0</x:v>
      </x:c>
      <x:c r="E658" s="9" t="inlineStr">
        <x:is>
          <x:t xml:space="preserve">ВЗ-000696</x:t>
        </x:is>
      </x:c>
      <x:c r="F658" s="9" t="inlineStr">
        <x:is>
          <x:t xml:space="preserve">Подшипники</x:t>
        </x:is>
      </x:c>
      <x:c r="G658" s="9" t="inlineStr">
        <x:is>
          <x:t xml:space="preserve">Соколова Мария</x:t>
        </x:is>
      </x:c>
      <x:c r="H658" s="26" t="n">
        <x:v>25000</x:v>
      </x:c>
    </x:row>
    <x:row r="659" ht="28" customHeight="1">
      <x:c r="A659" s="9" t="inlineStr">
        <x:is>
          <x:t xml:space="preserve">КЛ-005</x:t>
        </x:is>
      </x:c>
      <x:c r="B659" s="9" t="inlineStr">
        <x:is>
          <x:t xml:space="preserve">ООО «УралКрепёж»</x:t>
        </x:is>
      </x:c>
      <x:c r="C659" s="25" t="n">
        <x:v>45827</x:v>
      </x:c>
      <x:c r="D659" s="26" t="n">
        <x:v>89000</x:v>
      </x:c>
      <x:c r="E659" s="9" t="inlineStr">
        <x:is>
          <x:t xml:space="preserve">РТ-000167</x:t>
        </x:is>
      </x:c>
      <x:c r="F659" s="9" t="inlineStr">
        <x:is>
          <x:t xml:space="preserve">Промышленная химия</x:t>
        </x:is>
      </x:c>
      <x:c r="G659" s="9" t="inlineStr">
        <x:is>
          <x:t xml:space="preserve">Иванова Анна</x:t>
        </x:is>
      </x:c>
      <x:c r="H659" s="26" t="n">
        <x:v>0</x:v>
      </x:c>
    </x:row>
    <x:row r="660" ht="28" customHeight="1">
      <x:c r="A660" s="9" t="inlineStr">
        <x:is>
          <x:t xml:space="preserve">КЛ-027</x:t>
        </x:is>
      </x:c>
      <x:c r="B660" s="9" t="inlineStr">
        <x:is>
          <x:t xml:space="preserve">ООО «ТемпПром»</x:t>
        </x:is>
      </x:c>
      <x:c r="C660" s="25" t="n">
        <x:v>46140</x:v>
      </x:c>
      <x:c r="D660" s="26" t="n">
        <x:v>355000</x:v>
      </x:c>
      <x:c r="E660" s="9" t="inlineStr">
        <x:is>
          <x:t xml:space="preserve">РТ-000577</x:t>
        </x:is>
      </x:c>
      <x:c r="F660" s="9" t="inlineStr">
        <x:is>
          <x:t xml:space="preserve">Крепёж</x:t>
        </x:is>
      </x:c>
      <x:c r="G660" s="9" t="inlineStr">
        <x:is>
          <x:t xml:space="preserve">Соколова Мария</x:t>
        </x:is>
      </x:c>
      <x:c r="H660" s="26" t="n">
        <x:v>0</x:v>
      </x:c>
    </x:row>
    <x:row r="661" ht="28" customHeight="1">
      <x:c r="A661" s="9" t="inlineStr">
        <x:is>
          <x:t xml:space="preserve">КЛ-001</x:t>
        </x:is>
      </x:c>
      <x:c r="B661" s="9" t="inlineStr">
        <x:is>
          <x:t xml:space="preserve">ООО «АлтайКомплект»</x:t>
        </x:is>
      </x:c>
      <x:c r="C661" s="25" t="n">
        <x:v>46127</x:v>
      </x:c>
      <x:c r="D661" s="26" t="n">
        <x:v>41000</x:v>
      </x:c>
      <x:c r="E661" s="9" t="inlineStr">
        <x:is>
          <x:t xml:space="preserve">РТ-000048</x:t>
        </x:is>
      </x:c>
      <x:c r="F661" s="9" t="inlineStr">
        <x:is>
          <x:t xml:space="preserve">Подшипники</x:t>
        </x:is>
      </x:c>
      <x:c r="G661" s="9" t="inlineStr">
        <x:is>
          <x:t xml:space="preserve">Иванова Анна</x:t>
        </x:is>
      </x:c>
      <x:c r="H661" s="26" t="n">
        <x:v>0</x:v>
      </x:c>
    </x:row>
    <x:row r="662" ht="28" customHeight="1">
      <x:c r="A662" s="9" t="inlineStr">
        <x:is>
          <x:t xml:space="preserve">КЛ-039</x:t>
        </x:is>
      </x:c>
      <x:c r="B662" s="9" t="inlineStr">
        <x:is>
          <x:t xml:space="preserve">ООО «МикроКрепёж»</x:t>
        </x:is>
      </x:c>
      <x:c r="C662" s="25" t="n">
        <x:v>45315</x:v>
      </x:c>
      <x:c r="D662" s="26" t="n">
        <x:v>2000</x:v>
      </x:c>
      <x:c r="E662" s="9" t="inlineStr">
        <x:is>
          <x:t xml:space="preserve">РТ-000987</x:t>
        </x:is>
      </x:c>
      <x:c r="F662" s="9" t="inlineStr">
        <x:is>
          <x:t xml:space="preserve">Инструмент</x:t>
        </x:is>
      </x:c>
      <x:c r="G662" s="9" t="inlineStr">
        <x:is>
          <x:t xml:space="preserve">Соколова Мария</x:t>
        </x:is>
      </x:c>
      <x:c r="H662" s="26" t="n">
        <x:v>0</x:v>
      </x:c>
    </x:row>
    <x:row r="663" ht="28" customHeight="1">
      <x:c r="A663" s="9" t="inlineStr">
        <x:is>
          <x:t xml:space="preserve">КЛ-014</x:t>
        </x:is>
      </x:c>
      <x:c r="B663" s="9" t="inlineStr">
        <x:is>
          <x:t xml:space="preserve">ООО «РегионТех»</x:t>
        </x:is>
      </x:c>
      <x:c r="C663" s="25" t="n">
        <x:v>45870</x:v>
      </x:c>
      <x:c r="D663" s="26" t="n">
        <x:v>197000</x:v>
      </x:c>
      <x:c r="E663" s="9" t="inlineStr">
        <x:is>
          <x:t xml:space="preserve">РТ-000458</x:t>
        </x:is>
      </x:c>
      <x:c r="F663" s="9" t="inlineStr">
        <x:is>
          <x:t xml:space="preserve">Инструмент</x:t>
        </x:is>
      </x:c>
      <x:c r="G663" s="9" t="inlineStr">
        <x:is>
          <x:t xml:space="preserve">Петров Илья</x:t>
        </x:is>
      </x:c>
      <x:c r="H663" s="26" t="n">
        <x:v>0</x:v>
      </x:c>
    </x:row>
    <x:row r="664" ht="28" customHeight="1">
      <x:c r="A664" s="9" t="inlineStr">
        <x:is>
          <x:t xml:space="preserve">КЛ-034</x:t>
        </x:is>
      </x:c>
      <x:c r="B664" s="9" t="inlineStr">
        <x:is>
          <x:t xml:space="preserve">ООО «ПеременныйРитм»</x:t>
        </x:is>
      </x:c>
      <x:c r="C664" s="25" t="n">
        <x:v>45640</x:v>
      </x:c>
      <x:c r="D664" s="26" t="n">
        <x:v>437000</x:v>
      </x:c>
      <x:c r="E664" s="9" t="inlineStr">
        <x:is>
          <x:t xml:space="preserve">РТ-000868</x:t>
        </x:is>
      </x:c>
      <x:c r="F664" s="9" t="inlineStr">
        <x:is>
          <x:t xml:space="preserve">Инструмент</x:t>
        </x:is>
      </x:c>
      <x:c r="G664" s="9" t="inlineStr">
        <x:is>
          <x:t xml:space="preserve">Петров Илья</x:t>
        </x:is>
      </x:c>
      <x:c r="H664" s="26" t="n">
        <x:v>0</x:v>
      </x:c>
    </x:row>
    <x:row r="665" ht="28" customHeight="1">
      <x:c r="A665" s="9" t="inlineStr">
        <x:is>
          <x:t xml:space="preserve">КЛ-011</x:t>
        </x:is>
      </x:c>
      <x:c r="B665" s="9" t="inlineStr">
        <x:is>
          <x:t xml:space="preserve">ООО «СфераКомплект»</x:t>
        </x:is>
      </x:c>
      <x:c r="C665" s="25" t="n">
        <x:v>45255</x:v>
      </x:c>
      <x:c r="D665" s="26" t="n">
        <x:v>161000</x:v>
      </x:c>
      <x:c r="E665" s="9" t="inlineStr">
        <x:is>
          <x:t xml:space="preserve">РТ-000339</x:t>
        </x:is>
      </x:c>
      <x:c r="F665" s="9" t="inlineStr">
        <x:is>
          <x:t xml:space="preserve">Подшипники</x:t>
        </x:is>
      </x:c>
      <x:c r="G665" s="9" t="inlineStr">
        <x:is>
          <x:t xml:space="preserve">Соколова Мария</x:t>
        </x:is>
      </x:c>
      <x:c r="H665" s="26" t="n">
        <x:v>0</x:v>
      </x:c>
    </x:row>
    <x:row r="666" ht="28" customHeight="1">
      <x:c r="A666" s="9" t="inlineStr">
        <x:is>
          <x:t xml:space="preserve">КЛ-032</x:t>
        </x:is>
      </x:c>
      <x:c r="B666" s="9" t="inlineStr">
        <x:is>
          <x:t xml:space="preserve">ООО «ДеньКомплект»</x:t>
        </x:is>
      </x:c>
      <x:c r="C666" s="25" t="n">
        <x:v>45360</x:v>
      </x:c>
      <x:c r="D666" s="26" t="n">
        <x:v>103500</x:v>
      </x:c>
      <x:c r="E666" s="9" t="inlineStr">
        <x:is>
          <x:t xml:space="preserve">РТ-000749</x:t>
        </x:is>
      </x:c>
      <x:c r="F666" s="9" t="inlineStr">
        <x:is>
          <x:t xml:space="preserve">Крепёж</x:t>
        </x:is>
      </x:c>
      <x:c r="G666" s="9" t="inlineStr">
        <x:is>
          <x:t xml:space="preserve">Кузнецов Павел</x:t>
        </x:is>
      </x:c>
      <x:c r="H666" s="26" t="n">
        <x:v>0</x:v>
      </x:c>
    </x:row>
    <x:row r="667" ht="28" customHeight="1">
      <x:c r="A667" s="9" t="inlineStr">
        <x:is>
          <x:t xml:space="preserve">КЛ-006</x:t>
        </x:is>
      </x:c>
      <x:c r="B667" s="9" t="inlineStr">
        <x:is>
          <x:t xml:space="preserve">ООО «СибирьКабель»</x:t>
        </x:is>
      </x:c>
      <x:c r="C667" s="25" t="n">
        <x:v>46083</x:v>
      </x:c>
      <x:c r="D667" s="26" t="n">
        <x:v>102000</x:v>
      </x:c>
      <x:c r="E667" s="9" t="inlineStr">
        <x:is>
          <x:t xml:space="preserve">РТ-000220</x:t>
        </x:is>
      </x:c>
      <x:c r="F667" s="9" t="inlineStr">
        <x:is>
          <x:t xml:space="preserve">Подшипники</x:t>
        </x:is>
      </x:c>
      <x:c r="G667" s="9" t="inlineStr">
        <x:is>
          <x:t xml:space="preserve">Петров Илья</x:t>
        </x:is>
      </x:c>
      <x:c r="H667" s="26" t="n">
        <x:v>0</x:v>
      </x:c>
    </x:row>
    <x:row r="668" ht="28" customHeight="1">
      <x:c r="A668" s="9" t="inlineStr">
        <x:is>
          <x:t xml:space="preserve">КЛ-029</x:t>
        </x:is>
      </x:c>
      <x:c r="B668" s="9" t="inlineStr">
        <x:is>
          <x:t xml:space="preserve">ООО «ВозвратКомплект»</x:t>
        </x:is>
      </x:c>
      <x:c r="C668" s="25" t="n">
        <x:v>45975</x:v>
      </x:c>
      <x:c r="D668" s="26" t="n">
        <x:v>99000</x:v>
      </x:c>
      <x:c r="E668" s="9" t="inlineStr">
        <x:is>
          <x:t xml:space="preserve">РТ-000630</x:t>
        </x:is>
      </x:c>
      <x:c r="F668" s="9" t="inlineStr">
        <x:is>
          <x:t xml:space="preserve">Инструмент</x:t>
        </x:is>
      </x:c>
      <x:c r="G668" s="9" t="inlineStr">
        <x:is>
          <x:t xml:space="preserve">Иванова Анна</x:t>
        </x:is>
      </x:c>
      <x:c r="H668" s="26" t="n">
        <x:v>0</x:v>
      </x:c>
    </x:row>
    <x:row r="669" ht="28" customHeight="1">
      <x:c r="A669" s="9" t="inlineStr">
        <x:is>
          <x:t xml:space="preserve">КЛ-003</x:t>
        </x:is>
      </x:c>
      <x:c r="B669" s="9" t="inlineStr">
        <x:is>
          <x:t xml:space="preserve">ООО «ВекторСнаб»</x:t>
        </x:is>
      </x:c>
      <x:c r="C669" s="25" t="n">
        <x:v>45575</x:v>
      </x:c>
      <x:c r="D669" s="26" t="n">
        <x:v>65000</x:v>
      </x:c>
      <x:c r="E669" s="9" t="inlineStr">
        <x:is>
          <x:t xml:space="preserve">РТ-000101</x:t>
        </x:is>
      </x:c>
      <x:c r="F669" s="9" t="inlineStr">
        <x:is>
          <x:t xml:space="preserve">Кабель</x:t>
        </x:is>
      </x:c>
      <x:c r="G669" s="9" t="inlineStr">
        <x:is>
          <x:t xml:space="preserve">Соколова Мария</x:t>
        </x:is>
      </x:c>
      <x:c r="H669" s="26" t="n">
        <x:v>0</x:v>
      </x:c>
    </x:row>
    <x:row r="670" ht="28" customHeight="1">
      <x:c r="A670" s="9" t="inlineStr">
        <x:is>
          <x:t xml:space="preserve">КЛ-040</x:t>
        </x:is>
      </x:c>
      <x:c r="B670" s="9" t="inlineStr">
        <x:is>
          <x:t xml:space="preserve">ООО «МалыйРесурс»</x:t>
        </x:is>
      </x:c>
      <x:c r="C670" s="25" t="n">
        <x:v>45675</x:v>
      </x:c>
      <x:c r="D670" s="26" t="n">
        <x:v>3000</x:v>
      </x:c>
      <x:c r="E670" s="9" t="inlineStr">
        <x:is>
          <x:t xml:space="preserve">РТ-001040</x:t>
        </x:is>
      </x:c>
      <x:c r="F670" s="9" t="inlineStr">
        <x:is>
          <x:t xml:space="preserve">Промышленная химия</x:t>
        </x:is>
      </x:c>
      <x:c r="G670" s="9" t="inlineStr">
        <x:is>
          <x:t xml:space="preserve">Кузнецов Павел</x:t>
        </x:is>
      </x:c>
      <x:c r="H670" s="26" t="n">
        <x:v>0</x:v>
      </x:c>
    </x:row>
    <x:row r="671" ht="28" customHeight="1">
      <x:c r="A671" s="9" t="inlineStr">
        <x:is>
          <x:t xml:space="preserve">КЛ-021</x:t>
        </x:is>
      </x:c>
      <x:c r="B671" s="9" t="inlineStr">
        <x:is>
          <x:t xml:space="preserve">ООО «АгроСезон»</x:t>
        </x:is>
      </x:c>
      <x:c r="C671" s="25" t="n">
        <x:v>46146</x:v>
      </x:c>
      <x:c r="D671" s="26" t="n">
        <x:v>283000</x:v>
      </x:c>
      <x:c r="E671" s="9" t="inlineStr">
        <x:is>
          <x:t xml:space="preserve">РТ-000511</x:t>
        </x:is>
      </x:c>
      <x:c r="F671" s="9" t="inlineStr">
        <x:is>
          <x:t xml:space="preserve">Подшипники</x:t>
        </x:is>
      </x:c>
      <x:c r="G671" s="9" t="inlineStr">
        <x:is>
          <x:t xml:space="preserve">Иванова Анна</x:t>
        </x:is>
      </x:c>
      <x:c r="H671" s="26" t="n">
        <x:v>0</x:v>
      </x:c>
    </x:row>
    <x:row r="672" ht="28" customHeight="1">
      <x:c r="A672" s="9" t="inlineStr">
        <x:is>
          <x:t xml:space="preserve">КЛ-037</x:t>
        </x:is>
      </x:c>
      <x:c r="B672" s="9" t="inlineStr">
        <x:is>
          <x:t xml:space="preserve">ООО «АтлантПром»</x:t>
        </x:is>
      </x:c>
      <x:c r="C672" s="25" t="n">
        <x:v>45501</x:v>
      </x:c>
      <x:c r="D672" s="26" t="n">
        <x:v>2201000</x:v>
      </x:c>
      <x:c r="E672" s="9" t="inlineStr">
        <x:is>
          <x:t xml:space="preserve">РТ-000921</x:t>
        </x:is>
      </x:c>
      <x:c r="F672" s="9" t="inlineStr">
        <x:is>
          <x:t xml:space="preserve">Крепёж</x:t>
        </x:is>
      </x:c>
      <x:c r="G672" s="9" t="inlineStr">
        <x:is>
          <x:t xml:space="preserve">Иванова Анна</x:t>
        </x:is>
      </x:c>
      <x:c r="H672" s="26" t="n">
        <x:v>0</x:v>
      </x:c>
    </x:row>
    <x:row r="673" ht="28" customHeight="1">
      <x:c r="A673" s="9" t="inlineStr">
        <x:is>
          <x:t xml:space="preserve">КЛ-012</x:t>
        </x:is>
      </x:c>
      <x:c r="B673" s="9" t="inlineStr">
        <x:is>
          <x:t xml:space="preserve">ООО «ОптМеханика»</x:t>
        </x:is>
      </x:c>
      <x:c r="C673" s="25" t="n">
        <x:v>45840</x:v>
      </x:c>
      <x:c r="D673" s="26" t="n">
        <x:v>175000</x:v>
      </x:c>
      <x:c r="E673" s="9" t="inlineStr">
        <x:is>
          <x:t xml:space="preserve">РТ-000392</x:t>
        </x:is>
      </x:c>
      <x:c r="F673" s="9" t="inlineStr">
        <x:is>
          <x:t xml:space="preserve">Крепёж</x:t>
        </x:is>
      </x:c>
      <x:c r="G673" s="9" t="inlineStr">
        <x:is>
          <x:t xml:space="preserve">Кузнецов Павел</x:t>
        </x:is>
      </x:c>
      <x:c r="H673" s="26" t="n">
        <x:v>0</x:v>
      </x:c>
    </x:row>
    <x:row r="674" ht="28" customHeight="1">
      <x:c r="A674" s="9" t="inlineStr">
        <x:is>
          <x:t xml:space="preserve">КЛ-033</x:t>
        </x:is>
      </x:c>
      <x:c r="B674" s="9" t="inlineStr">
        <x:is>
          <x:t xml:space="preserve">ООО «МультиПоставка»</x:t>
        </x:is>
      </x:c>
      <x:c r="C674" s="25" t="n">
        <x:v>45180</x:v>
      </x:c>
      <x:c r="D674" s="26" t="n">
        <x:v>106500</x:v>
      </x:c>
      <x:c r="E674" s="9" t="inlineStr">
        <x:is>
          <x:t xml:space="preserve">РТ-000802</x:t>
        </x:is>
      </x:c>
      <x:c r="F674" s="9" t="inlineStr">
        <x:is>
          <x:t xml:space="preserve">Кабель</x:t>
        </x:is>
      </x:c>
      <x:c r="G674" s="9" t="inlineStr">
        <x:is>
          <x:t xml:space="preserve">Иванова Анна</x:t>
        </x:is>
      </x:c>
      <x:c r="H674" s="26" t="n">
        <x:v>0</x:v>
      </x:c>
    </x:row>
    <x:row r="675" ht="28" customHeight="1">
      <x:c r="A675" s="9" t="inlineStr">
        <x:is>
          <x:t xml:space="preserve">КЛ-009</x:t>
        </x:is>
      </x:c>
      <x:c r="B675" s="9" t="inlineStr">
        <x:is>
          <x:t xml:space="preserve">ООО «МагистральСнаб»</x:t>
        </x:is>
      </x:c>
      <x:c r="C675" s="25" t="n">
        <x:v>45315</x:v>
      </x:c>
      <x:c r="D675" s="26" t="n">
        <x:v>139000</x:v>
      </x:c>
      <x:c r="E675" s="9" t="inlineStr">
        <x:is>
          <x:t xml:space="preserve">РТ-000273</x:t>
        </x:is>
      </x:c>
      <x:c r="F675" s="9" t="inlineStr">
        <x:is>
          <x:t xml:space="preserve">Инструмент</x:t>
        </x:is>
      </x:c>
      <x:c r="G675" s="9" t="inlineStr">
        <x:is>
          <x:t xml:space="preserve">Иванова Анна</x:t>
        </x:is>
      </x:c>
      <x:c r="H675" s="26" t="n">
        <x:v>0</x:v>
      </x:c>
    </x:row>
    <x:row r="676" ht="28" customHeight="1">
      <x:c r="A676" s="9" t="inlineStr">
        <x:is>
          <x:t xml:space="preserve">КЛ-030</x:t>
        </x:is>
      </x:c>
      <x:c r="B676" s="9" t="inlineStr">
        <x:is>
          <x:t xml:space="preserve">ООО «КачествоОпт»</x:t>
        </x:is>
      </x:c>
      <x:c r="C676" s="25" t="n">
        <x:v>46110</x:v>
      </x:c>
      <x:c r="D676" s="26" t="n">
        <x:v>101000</x:v>
      </x:c>
      <x:c r="E676" s="9" t="inlineStr">
        <x:is>
          <x:t xml:space="preserve">РТ-000683</x:t>
        </x:is>
      </x:c>
      <x:c r="F676" s="9" t="inlineStr">
        <x:is>
          <x:t xml:space="preserve">Промышленная химия</x:t>
        </x:is>
      </x:c>
      <x:c r="G676" s="9" t="inlineStr">
        <x:is>
          <x:t xml:space="preserve">Петров Илья</x:t>
        </x:is>
      </x:c>
      <x:c r="H676" s="26" t="n">
        <x:v>0</x:v>
      </x:c>
    </x:row>
    <x:row r="677" ht="28" customHeight="1">
      <x:c r="A677" s="9" t="inlineStr">
        <x:is>
          <x:t xml:space="preserve">КЛ-005</x:t>
        </x:is>
      </x:c>
      <x:c r="B677" s="9" t="inlineStr">
        <x:is>
          <x:t xml:space="preserve">ООО «УралКрепёж»</x:t>
        </x:is>
      </x:c>
      <x:c r="C677" s="25" t="n">
        <x:v>45567</x:v>
      </x:c>
      <x:c r="D677" s="26" t="n">
        <x:v>91000</x:v>
      </x:c>
      <x:c r="E677" s="9" t="inlineStr">
        <x:is>
          <x:t xml:space="preserve">РТ-000154</x:t>
        </x:is>
      </x:c>
      <x:c r="F677" s="9" t="inlineStr">
        <x:is>
          <x:t xml:space="preserve">Промышленная химия</x:t>
        </x:is>
      </x:c>
      <x:c r="G677" s="9" t="inlineStr">
        <x:is>
          <x:t xml:space="preserve">Иванова Анна</x:t>
        </x:is>
      </x:c>
      <x:c r="H677" s="26" t="n">
        <x:v>0</x:v>
      </x:c>
    </x:row>
    <x:row r="678" ht="28" customHeight="1">
      <x:c r="A678" s="9" t="inlineStr">
        <x:is>
          <x:t xml:space="preserve">КЛ-026</x:t>
        </x:is>
      </x:c>
      <x:c r="B678" s="9" t="inlineStr">
        <x:is>
          <x:t xml:space="preserve">ООО «ОбъектКомплект»</x:t>
        </x:is>
      </x:c>
      <x:c r="C678" s="25" t="n">
        <x:v>45973</x:v>
      </x:c>
      <x:c r="D678" s="26" t="n">
        <x:v>341000</x:v>
      </x:c>
      <x:c r="E678" s="9" t="inlineStr">
        <x:is>
          <x:t xml:space="preserve">РТ-000564</x:t>
        </x:is>
      </x:c>
      <x:c r="F678" s="9" t="inlineStr">
        <x:is>
          <x:t xml:space="preserve">Подшипники</x:t>
        </x:is>
      </x:c>
      <x:c r="G678" s="9" t="inlineStr">
        <x:is>
          <x:t xml:space="preserve">Петров Илья</x:t>
        </x:is>
      </x:c>
      <x:c r="H678" s="26" t="n">
        <x:v>0</x:v>
      </x:c>
    </x:row>
    <x:row r="679" ht="28" customHeight="1">
      <x:c r="A679" s="9" t="inlineStr">
        <x:is>
          <x:t xml:space="preserve">КЛ-001</x:t>
        </x:is>
      </x:c>
      <x:c r="B679" s="9" t="inlineStr">
        <x:is>
          <x:t xml:space="preserve">ООО «АлтайКомплект»</x:t>
        </x:is>
      </x:c>
      <x:c r="C679" s="25" t="n">
        <x:v>45867</x:v>
      </x:c>
      <x:c r="D679" s="26" t="n">
        <x:v>43000</x:v>
      </x:c>
      <x:c r="E679" s="9" t="inlineStr">
        <x:is>
          <x:t xml:space="preserve">РТ-000035</x:t>
        </x:is>
      </x:c>
      <x:c r="F679" s="9" t="inlineStr">
        <x:is>
          <x:t xml:space="preserve">Подшипники</x:t>
        </x:is>
      </x:c>
      <x:c r="G679" s="9" t="inlineStr">
        <x:is>
          <x:t xml:space="preserve">Иванова Анна</x:t>
        </x:is>
      </x:c>
      <x:c r="H679" s="26" t="n">
        <x:v>0</x:v>
      </x:c>
    </x:row>
    <x:row r="680" ht="28" customHeight="1">
      <x:c r="A680" s="9" t="inlineStr">
        <x:is>
          <x:t xml:space="preserve">КЛ-038</x:t>
        </x:is>
      </x:c>
      <x:c r="B680" s="9" t="inlineStr">
        <x:is>
          <x:t xml:space="preserve">ООО «ФлагманСнаб»</x:t>
        </x:is>
      </x:c>
      <x:c r="C680" s="25" t="n">
        <x:v>46038</x:v>
      </x:c>
      <x:c r="D680" s="26" t="n">
        <x:v>1801000</x:v>
      </x:c>
      <x:c r="E680" s="9" t="inlineStr">
        <x:is>
          <x:t xml:space="preserve">РТ-000974</x:t>
        </x:is>
      </x:c>
      <x:c r="F680" s="9" t="inlineStr">
        <x:is>
          <x:t xml:space="preserve">Кабель</x:t>
        </x:is>
      </x:c>
      <x:c r="G680" s="9" t="inlineStr">
        <x:is>
          <x:t xml:space="preserve">Петров Илья</x:t>
        </x:is>
      </x:c>
      <x:c r="H680" s="26" t="n">
        <x:v>0</x:v>
      </x:c>
    </x:row>
    <x:row r="681" ht="28" customHeight="1">
      <x:c r="A681" s="9" t="inlineStr">
        <x:is>
          <x:t xml:space="preserve">КЛ-014</x:t>
        </x:is>
      </x:c>
      <x:c r="B681" s="9" t="inlineStr">
        <x:is>
          <x:t xml:space="preserve">ООО «РегионТех»</x:t>
        </x:is>
      </x:c>
      <x:c r="C681" s="25" t="n">
        <x:v>45480</x:v>
      </x:c>
      <x:c r="D681" s="26" t="n">
        <x:v>199000</x:v>
      </x:c>
      <x:c r="E681" s="9" t="inlineStr">
        <x:is>
          <x:t xml:space="preserve">РТ-000445</x:t>
        </x:is>
      </x:c>
      <x:c r="F681" s="9" t="inlineStr">
        <x:is>
          <x:t xml:space="preserve">Инструмент</x:t>
        </x:is>
      </x:c>
      <x:c r="G681" s="9" t="inlineStr">
        <x:is>
          <x:t xml:space="preserve">Петров Илья</x:t>
        </x:is>
      </x:c>
      <x:c r="H681" s="26" t="n">
        <x:v>0</x:v>
      </x:c>
    </x:row>
    <x:row r="682" ht="28" customHeight="1">
      <x:c r="A682" s="9" t="inlineStr">
        <x:is>
          <x:t xml:space="preserve">КЛ-033</x:t>
        </x:is>
      </x:c>
      <x:c r="B682" s="9" t="inlineStr">
        <x:is>
          <x:t xml:space="preserve">ООО «МультиПоставка»</x:t>
        </x:is>
      </x:c>
      <x:c r="C682" s="25" t="n">
        <x:v>46140</x:v>
      </x:c>
      <x:c r="D682" s="26" t="n">
        <x:v>425000</x:v>
      </x:c>
      <x:c r="E682" s="9" t="inlineStr">
        <x:is>
          <x:t xml:space="preserve">РТ-000855</x:t>
        </x:is>
      </x:c>
      <x:c r="F682" s="9" t="inlineStr">
        <x:is>
          <x:t xml:space="preserve">Кабель</x:t>
        </x:is>
      </x:c>
      <x:c r="G682" s="9" t="inlineStr">
        <x:is>
          <x:t xml:space="preserve">Иванова Анна</x:t>
        </x:is>
      </x:c>
      <x:c r="H682" s="26" t="n">
        <x:v>0</x:v>
      </x:c>
    </x:row>
    <x:row r="683" ht="28" customHeight="1">
      <x:c r="A683" s="9" t="inlineStr">
        <x:is>
          <x:t xml:space="preserve">КЛ-010</x:t>
        </x:is>
      </x:c>
      <x:c r="B683" s="9" t="inlineStr">
        <x:is>
          <x:t xml:space="preserve">ООО «ОрионПром»</x:t>
        </x:is>
      </x:c>
      <x:c r="C683" s="25" t="n">
        <x:v>45870</x:v>
      </x:c>
      <x:c r="D683" s="26" t="n">
        <x:v>149000</x:v>
      </x:c>
      <x:c r="E683" s="9" t="inlineStr">
        <x:is>
          <x:t xml:space="preserve">РТ-000326</x:t>
        </x:is>
      </x:c>
      <x:c r="F683" s="9" t="inlineStr">
        <x:is>
          <x:t xml:space="preserve">Промышленная химия</x:t>
        </x:is>
      </x:c>
      <x:c r="G683" s="9" t="inlineStr">
        <x:is>
          <x:t xml:space="preserve">Петров Илья</x:t>
        </x:is>
      </x:c>
      <x:c r="H683" s="26" t="n">
        <x:v>0</x:v>
      </x:c>
    </x:row>
    <x:row r="684" ht="28" customHeight="1">
      <x:c r="A684" s="9" t="inlineStr">
        <x:is>
          <x:t xml:space="preserve">КЛ-031</x:t>
        </x:is>
      </x:c>
      <x:c r="B684" s="9" t="inlineStr">
        <x:is>
          <x:t xml:space="preserve">ООО «РеверсСнаб»</x:t>
        </x:is>
      </x:c>
      <x:c r="C684" s="25" t="n">
        <x:v>46192</x:v>
      </x:c>
      <x:c r="D684" s="26" t="n">
        <x:v>0</x:v>
      </x:c>
      <x:c r="E684" s="9" t="inlineStr">
        <x:is>
          <x:t xml:space="preserve">ВЗ-000736</x:t>
        </x:is>
      </x:c>
      <x:c r="F684" s="9" t="inlineStr">
        <x:is>
          <x:t xml:space="preserve">Подшипники</x:t>
        </x:is>
      </x:c>
      <x:c r="G684" s="9" t="inlineStr">
        <x:is>
          <x:t xml:space="preserve">Соколова Мария</x:t>
        </x:is>
      </x:c>
      <x:c r="H684" s="26" t="n">
        <x:v>25000</x:v>
      </x:c>
    </x:row>
    <x:row r="685" ht="28" customHeight="1">
      <x:c r="A685" s="9" t="inlineStr">
        <x:is>
          <x:t xml:space="preserve">КЛ-006</x:t>
        </x:is>
      </x:c>
      <x:c r="B685" s="9" t="inlineStr">
        <x:is>
          <x:t xml:space="preserve">ООО «СибирьКабель»</x:t>
        </x:is>
      </x:c>
      <x:c r="C685" s="25" t="n">
        <x:v>45693</x:v>
      </x:c>
      <x:c r="D685" s="26" t="n">
        <x:v>101000</x:v>
      </x:c>
      <x:c r="E685" s="9" t="inlineStr">
        <x:is>
          <x:t xml:space="preserve">РТ-000207</x:t>
        </x:is>
      </x:c>
      <x:c r="F685" s="9" t="inlineStr">
        <x:is>
          <x:t xml:space="preserve">Подшипники</x:t>
        </x:is>
      </x:c>
      <x:c r="G685" s="9" t="inlineStr">
        <x:is>
          <x:t xml:space="preserve">Петров Илья</x:t>
        </x:is>
      </x:c>
      <x:c r="H685" s="26" t="n">
        <x:v>0</x:v>
      </x:c>
    </x:row>
    <x:row r="686" ht="28" customHeight="1">
      <x:c r="A686" s="9" t="inlineStr">
        <x:is>
          <x:t xml:space="preserve">КЛ-029</x:t>
        </x:is>
      </x:c>
      <x:c r="B686" s="9" t="inlineStr">
        <x:is>
          <x:t xml:space="preserve">ООО «ВозвратКомплект»</x:t>
        </x:is>
      </x:c>
      <x:c r="C686" s="25" t="n">
        <x:v>45675</x:v>
      </x:c>
      <x:c r="D686" s="26" t="n">
        <x:v>101000</x:v>
      </x:c>
      <x:c r="E686" s="9" t="inlineStr">
        <x:is>
          <x:t xml:space="preserve">РТ-000617</x:t>
        </x:is>
      </x:c>
      <x:c r="F686" s="9" t="inlineStr">
        <x:is>
          <x:t xml:space="preserve">Инструмент</x:t>
        </x:is>
      </x:c>
      <x:c r="G686" s="9" t="inlineStr">
        <x:is>
          <x:t xml:space="preserve">Иванова Анна</x:t>
        </x:is>
      </x:c>
      <x:c r="H686" s="26" t="n">
        <x:v>0</x:v>
      </x:c>
    </x:row>
    <x:row r="687" ht="28" customHeight="1">
      <x:c r="A687" s="9" t="inlineStr">
        <x:is>
          <x:t xml:space="preserve">КЛ-002</x:t>
        </x:is>
      </x:c>
      <x:c r="B687" s="9" t="inlineStr">
        <x:is>
          <x:t xml:space="preserve">ООО «СеверПодшипник»</x:t>
        </x:is>
      </x:c>
      <x:c r="C687" s="25" t="n">
        <x:v>46143</x:v>
      </x:c>
      <x:c r="D687" s="26" t="n">
        <x:v>53000</x:v>
      </x:c>
      <x:c r="E687" s="9" t="inlineStr">
        <x:is>
          <x:t xml:space="preserve">РТ-000088</x:t>
        </x:is>
      </x:c>
      <x:c r="F687" s="9" t="inlineStr">
        <x:is>
          <x:t xml:space="preserve">Крепёж</x:t>
        </x:is>
      </x:c>
      <x:c r="G687" s="9" t="inlineStr">
        <x:is>
          <x:t xml:space="preserve">Петров Илья</x:t>
        </x:is>
      </x:c>
      <x:c r="H687" s="26" t="n">
        <x:v>0</x:v>
      </x:c>
    </x:row>
    <x:row r="688" ht="28" customHeight="1">
      <x:c r="A688" s="9" t="inlineStr">
        <x:is>
          <x:t xml:space="preserve">КЛ-040</x:t>
        </x:is>
      </x:c>
      <x:c r="B688" s="9" t="inlineStr">
        <x:is>
          <x:t xml:space="preserve">ООО «МалыйРесурс»</x:t>
        </x:is>
      </x:c>
      <x:c r="C688" s="25" t="n">
        <x:v>45415</x:v>
      </x:c>
      <x:c r="D688" s="26" t="n">
        <x:v>2000</x:v>
      </x:c>
      <x:c r="E688" s="9" t="inlineStr">
        <x:is>
          <x:t xml:space="preserve">РТ-001027</x:t>
        </x:is>
      </x:c>
      <x:c r="F688" s="9" t="inlineStr">
        <x:is>
          <x:t xml:space="preserve">Промышленная химия</x:t>
        </x:is>
      </x:c>
      <x:c r="G688" s="9" t="inlineStr">
        <x:is>
          <x:t xml:space="preserve">Кузнецов Павел</x:t>
        </x:is>
      </x:c>
      <x:c r="H688" s="26" t="n">
        <x:v>0</x:v>
      </x:c>
    </x:row>
    <x:row r="689" ht="28" customHeight="1">
      <x:c r="A689" s="9" t="inlineStr">
        <x:is>
          <x:t xml:space="preserve">КЛ-021</x:t>
        </x:is>
      </x:c>
      <x:c r="B689" s="9" t="inlineStr">
        <x:is>
          <x:t xml:space="preserve">ООО «АгроСезон»</x:t>
        </x:is>
      </x:c>
      <x:c r="C689" s="25" t="n">
        <x:v>45356</x:v>
      </x:c>
      <x:c r="D689" s="26" t="n">
        <x:v>282000</x:v>
      </x:c>
      <x:c r="E689" s="9" t="inlineStr">
        <x:is>
          <x:t xml:space="preserve">РТ-000498</x:t>
        </x:is>
      </x:c>
      <x:c r="F689" s="9" t="inlineStr">
        <x:is>
          <x:t xml:space="preserve">Подшипники</x:t>
        </x:is>
      </x:c>
      <x:c r="G689" s="9" t="inlineStr">
        <x:is>
          <x:t xml:space="preserve">Иванова Анна</x:t>
        </x:is>
      </x:c>
      <x:c r="H689" s="26" t="n">
        <x:v>0</x:v>
      </x:c>
    </x:row>
    <x:row r="690" ht="28" customHeight="1">
      <x:c r="A690" s="9" t="inlineStr">
        <x:is>
          <x:t xml:space="preserve">КЛ-036</x:t>
        </x:is>
      </x:c>
      <x:c r="B690" s="9" t="inlineStr">
        <x:is>
          <x:t xml:space="preserve">ООО «РазовыйПоток»</x:t>
        </x:is>
      </x:c>
      <x:c r="C690" s="25" t="n">
        <x:v>46022</x:v>
      </x:c>
      <x:c r="D690" s="26" t="n">
        <x:v>461000</x:v>
      </x:c>
      <x:c r="E690" s="9" t="inlineStr">
        <x:is>
          <x:t xml:space="preserve">РТ-000908</x:t>
        </x:is>
      </x:c>
      <x:c r="F690" s="9" t="inlineStr">
        <x:is>
          <x:t xml:space="preserve">Подшипники</x:t>
        </x:is>
      </x:c>
      <x:c r="G690" s="9" t="inlineStr">
        <x:is>
          <x:t xml:space="preserve">Кузнецов Павел</x:t>
        </x:is>
      </x:c>
      <x:c r="H690" s="26" t="n">
        <x:v>0</x:v>
      </x:c>
    </x:row>
    <x:row r="691" ht="28" customHeight="1">
      <x:c r="A691" s="9" t="inlineStr">
        <x:is>
          <x:t xml:space="preserve">КЛ-012</x:t>
        </x:is>
      </x:c>
      <x:c r="B691" s="9" t="inlineStr">
        <x:is>
          <x:t xml:space="preserve">ООО «ОптМеханика»</x:t>
        </x:is>
      </x:c>
      <x:c r="C691" s="25" t="n">
        <x:v>45450</x:v>
      </x:c>
      <x:c r="D691" s="26" t="n">
        <x:v>174000</x:v>
      </x:c>
      <x:c r="E691" s="9" t="inlineStr">
        <x:is>
          <x:t xml:space="preserve">РТ-000379</x:t>
        </x:is>
      </x:c>
      <x:c r="F691" s="9" t="inlineStr">
        <x:is>
          <x:t xml:space="preserve">Крепёж</x:t>
        </x:is>
      </x:c>
      <x:c r="G691" s="9" t="inlineStr">
        <x:is>
          <x:t xml:space="preserve">Кузнецов Павел</x:t>
        </x:is>
      </x:c>
      <x:c r="H691" s="26" t="n">
        <x:v>0</x:v>
      </x:c>
    </x:row>
    <x:row r="692" ht="28" customHeight="1">
      <x:c r="A692" s="9" t="inlineStr">
        <x:is>
          <x:t xml:space="preserve">КЛ-032</x:t>
        </x:is>
      </x:c>
      <x:c r="B692" s="9" t="inlineStr">
        <x:is>
          <x:t xml:space="preserve">ООО «ДеньКомплект»</x:t>
        </x:is>
      </x:c>
      <x:c r="C692" s="25" t="n">
        <x:v>46080</x:v>
      </x:c>
      <x:c r="D692" s="26" t="n">
        <x:v>103500</x:v>
      </x:c>
      <x:c r="E692" s="9" t="inlineStr">
        <x:is>
          <x:t xml:space="preserve">РТ-000789</x:t>
        </x:is>
      </x:c>
      <x:c r="F692" s="9" t="inlineStr">
        <x:is>
          <x:t xml:space="preserve">Крепёж</x:t>
        </x:is>
      </x:c>
      <x:c r="G692" s="9" t="inlineStr">
        <x:is>
          <x:t xml:space="preserve">Кузнецов Павел</x:t>
        </x:is>
      </x:c>
      <x:c r="H692" s="26" t="n">
        <x:v>0</x:v>
      </x:c>
    </x:row>
    <x:row r="693" ht="28" customHeight="1">
      <x:c r="A693" s="9" t="inlineStr">
        <x:is>
          <x:t xml:space="preserve">КЛ-008</x:t>
        </x:is>
      </x:c>
      <x:c r="B693" s="9" t="inlineStr">
        <x:is>
          <x:t xml:space="preserve">ООО «РесурсПоставка»</x:t>
        </x:is>
      </x:c>
      <x:c r="C693" s="25" t="n">
        <x:v>45765</x:v>
      </x:c>
      <x:c r="D693" s="26" t="n">
        <x:v>126000</x:v>
      </x:c>
      <x:c r="E693" s="9" t="inlineStr">
        <x:is>
          <x:t xml:space="preserve">РТ-000260</x:t>
        </x:is>
      </x:c>
      <x:c r="F693" s="9" t="inlineStr">
        <x:is>
          <x:t xml:space="preserve">Кабель</x:t>
        </x:is>
      </x:c>
      <x:c r="G693" s="9" t="inlineStr">
        <x:is>
          <x:t xml:space="preserve">Кузнецов Павел</x:t>
        </x:is>
      </x:c>
      <x:c r="H693" s="26" t="n">
        <x:v>0</x:v>
      </x:c>
    </x:row>
    <x:row r="694" ht="28" customHeight="1">
      <x:c r="A694" s="9" t="inlineStr">
        <x:is>
          <x:t xml:space="preserve">КЛ-030</x:t>
        </x:is>
      </x:c>
      <x:c r="B694" s="9" t="inlineStr">
        <x:is>
          <x:t xml:space="preserve">ООО «КачествоОпт»</x:t>
        </x:is>
      </x:c>
      <x:c r="C694" s="25" t="n">
        <x:v>45817</x:v>
      </x:c>
      <x:c r="D694" s="26" t="n">
        <x:v>0</x:v>
      </x:c>
      <x:c r="E694" s="9" t="inlineStr">
        <x:is>
          <x:t xml:space="preserve">ВЗ-000670</x:t>
        </x:is>
      </x:c>
      <x:c r="F694" s="9" t="inlineStr">
        <x:is>
          <x:t xml:space="preserve">Промышленная химия</x:t>
        </x:is>
      </x:c>
      <x:c r="G694" s="9" t="inlineStr">
        <x:is>
          <x:t xml:space="preserve">Петров Илья</x:t>
        </x:is>
      </x:c>
      <x:c r="H694" s="26" t="n">
        <x:v>100000</x:v>
      </x:c>
    </x:row>
    <x:row r="695" ht="28" customHeight="1">
      <x:c r="A695" s="9" t="inlineStr">
        <x:is>
          <x:t xml:space="preserve">КЛ-005</x:t>
        </x:is>
      </x:c>
      <x:c r="B695" s="9" t="inlineStr">
        <x:is>
          <x:t xml:space="preserve">ООО «УралКрепёж»</x:t>
        </x:is>
      </x:c>
      <x:c r="C695" s="25" t="n">
        <x:v>45307</x:v>
      </x:c>
      <x:c r="D695" s="26" t="n">
        <x:v>90000</x:v>
      </x:c>
      <x:c r="E695" s="9" t="inlineStr">
        <x:is>
          <x:t xml:space="preserve">РТ-000141</x:t>
        </x:is>
      </x:c>
      <x:c r="F695" s="9" t="inlineStr">
        <x:is>
          <x:t xml:space="preserve">Промышленная химия</x:t>
        </x:is>
      </x:c>
      <x:c r="G695" s="9" t="inlineStr">
        <x:is>
          <x:t xml:space="preserve">Иванова Анна</x:t>
        </x:is>
      </x:c>
      <x:c r="H695" s="26" t="n">
        <x:v>0</x:v>
      </x:c>
    </x:row>
    <x:row r="696" ht="28" customHeight="1">
      <x:c r="A696" s="9" t="inlineStr">
        <x:is>
          <x:t xml:space="preserve">КЛ-025</x:t>
        </x:is>
      </x:c>
      <x:c r="B696" s="9" t="inlineStr">
        <x:is>
          <x:t xml:space="preserve">ООО «ИнжСтрой»</x:t>
        </x:is>
      </x:c>
      <x:c r="C696" s="25" t="n">
        <x:v>45932</x:v>
      </x:c>
      <x:c r="D696" s="26" t="n">
        <x:v>330000</x:v>
      </x:c>
      <x:c r="E696" s="9" t="inlineStr">
        <x:is>
          <x:t xml:space="preserve">РТ-000551</x:t>
        </x:is>
      </x:c>
      <x:c r="F696" s="9" t="inlineStr">
        <x:is>
          <x:t xml:space="preserve">Промышленная химия</x:t>
        </x:is>
      </x:c>
      <x:c r="G696" s="9" t="inlineStr">
        <x:is>
          <x:t xml:space="preserve">Иванова Анна</x:t>
        </x:is>
      </x:c>
      <x:c r="H696" s="26" t="n">
        <x:v>0</x:v>
      </x:c>
    </x:row>
    <x:row r="697" ht="28" customHeight="1">
      <x:c r="A697" s="9" t="inlineStr">
        <x:is>
          <x:t xml:space="preserve">КЛ-001</x:t>
        </x:is>
      </x:c>
      <x:c r="B697" s="9" t="inlineStr">
        <x:is>
          <x:t xml:space="preserve">ООО «АлтайКомплект»</x:t>
        </x:is>
      </x:c>
      <x:c r="C697" s="25" t="n">
        <x:v>45607</x:v>
      </x:c>
      <x:c r="D697" s="26" t="n">
        <x:v>42000</x:v>
      </x:c>
      <x:c r="E697" s="9" t="inlineStr">
        <x:is>
          <x:t xml:space="preserve">РТ-000022</x:t>
        </x:is>
      </x:c>
      <x:c r="F697" s="9" t="inlineStr">
        <x:is>
          <x:t xml:space="preserve">Подшипники</x:t>
        </x:is>
      </x:c>
      <x:c r="G697" s="9" t="inlineStr">
        <x:is>
          <x:t xml:space="preserve">Иванова Анна</x:t>
        </x:is>
      </x:c>
      <x:c r="H697" s="26" t="n">
        <x:v>0</x:v>
      </x:c>
    </x:row>
    <x:row r="698" ht="28" customHeight="1">
      <x:c r="A698" s="9" t="inlineStr">
        <x:is>
          <x:t xml:space="preserve">КЛ-038</x:t>
        </x:is>
      </x:c>
      <x:c r="B698" s="9" t="inlineStr">
        <x:is>
          <x:t xml:space="preserve">ООО «ФлагманСнаб»</x:t>
        </x:is>
      </x:c>
      <x:c r="C698" s="25" t="n">
        <x:v>45648</x:v>
      </x:c>
      <x:c r="D698" s="26" t="n">
        <x:v>1800000</x:v>
      </x:c>
      <x:c r="E698" s="9" t="inlineStr">
        <x:is>
          <x:t xml:space="preserve">РТ-000961</x:t>
        </x:is>
      </x:c>
      <x:c r="F698" s="9" t="inlineStr">
        <x:is>
          <x:t xml:space="preserve">Кабель</x:t>
        </x:is>
      </x:c>
      <x:c r="G698" s="9" t="inlineStr">
        <x:is>
          <x:t xml:space="preserve">Петров Илья</x:t>
        </x:is>
      </x:c>
      <x:c r="H698" s="26" t="n">
        <x:v>0</x:v>
      </x:c>
    </x:row>
    <x:row r="699" ht="28" customHeight="1">
      <x:c r="A699" s="9" t="inlineStr">
        <x:is>
          <x:t xml:space="preserve">КЛ-013</x:t>
        </x:is>
      </x:c>
      <x:c r="B699" s="9" t="inlineStr">
        <x:is>
          <x:t xml:space="preserve">ООО «БазисИнструмент»</x:t>
        </x:is>
      </x:c>
      <x:c r="C699" s="25" t="n">
        <x:v>46065</x:v>
      </x:c>
      <x:c r="D699" s="26" t="n">
        <x:v>185000</x:v>
      </x:c>
      <x:c r="E699" s="9" t="inlineStr">
        <x:is>
          <x:t xml:space="preserve">РТ-000432</x:t>
        </x:is>
      </x:c>
      <x:c r="F699" s="9" t="inlineStr">
        <x:is>
          <x:t xml:space="preserve">Кабель</x:t>
        </x:is>
      </x:c>
      <x:c r="G699" s="9" t="inlineStr">
        <x:is>
          <x:t xml:space="preserve">Иванова Анна</x:t>
        </x:is>
      </x:c>
      <x:c r="H699" s="26" t="n">
        <x:v>0</x:v>
      </x:c>
    </x:row>
    <x:row r="700" ht="28" customHeight="1">
      <x:c r="A700" s="9" t="inlineStr">
        <x:is>
          <x:t xml:space="preserve">КЛ-033</x:t>
        </x:is>
      </x:c>
      <x:c r="B700" s="9" t="inlineStr">
        <x:is>
          <x:t xml:space="preserve">ООО «МультиПоставка»</x:t>
        </x:is>
      </x:c>
      <x:c r="C700" s="25" t="n">
        <x:v>45900</x:v>
      </x:c>
      <x:c r="D700" s="26" t="n">
        <x:v>106500</x:v>
      </x:c>
      <x:c r="E700" s="9" t="inlineStr">
        <x:is>
          <x:t xml:space="preserve">РТ-000842</x:t>
        </x:is>
      </x:c>
      <x:c r="F700" s="9" t="inlineStr">
        <x:is>
          <x:t xml:space="preserve">Кабель</x:t>
        </x:is>
      </x:c>
      <x:c r="G700" s="9" t="inlineStr">
        <x:is>
          <x:t xml:space="preserve">Иванова Анна</x:t>
        </x:is>
      </x:c>
      <x:c r="H700" s="26" t="n">
        <x:v>0</x:v>
      </x:c>
    </x:row>
    <x:row r="701" ht="28" customHeight="1">
      <x:c r="A701" s="9" t="inlineStr">
        <x:is>
          <x:t xml:space="preserve">КЛ-010</x:t>
        </x:is>
      </x:c>
      <x:c r="B701" s="9" t="inlineStr">
        <x:is>
          <x:t xml:space="preserve">ООО «ОрионПром»</x:t>
        </x:is>
      </x:c>
      <x:c r="C701" s="25" t="n">
        <x:v>45480</x:v>
      </x:c>
      <x:c r="D701" s="26" t="n">
        <x:v>151000</x:v>
      </x:c>
      <x:c r="E701" s="9" t="inlineStr">
        <x:is>
          <x:t xml:space="preserve">РТ-000313</x:t>
        </x:is>
      </x:c>
      <x:c r="F701" s="9" t="inlineStr">
        <x:is>
          <x:t xml:space="preserve">Промышленная химия</x:t>
        </x:is>
      </x:c>
      <x:c r="G701" s="9" t="inlineStr">
        <x:is>
          <x:t xml:space="preserve">Петров Илья</x:t>
        </x:is>
      </x:c>
      <x:c r="H701" s="26" t="n">
        <x:v>0</x:v>
      </x:c>
    </x:row>
    <x:row r="702" ht="28" customHeight="1">
      <x:c r="A702" s="9" t="inlineStr">
        <x:is>
          <x:t xml:space="preserve">КЛ-031</x:t>
        </x:is>
      </x:c>
      <x:c r="B702" s="9" t="inlineStr">
        <x:is>
          <x:t xml:space="preserve">ООО «РеверсСнаб»</x:t>
        </x:is>
      </x:c>
      <x:c r="C702" s="25" t="n">
        <x:v>45915</x:v>
      </x:c>
      <x:c r="D702" s="26" t="n">
        <x:v>100000</x:v>
      </x:c>
      <x:c r="E702" s="9" t="inlineStr">
        <x:is>
          <x:t xml:space="preserve">РТ-000723</x:t>
        </x:is>
      </x:c>
      <x:c r="F702" s="9" t="inlineStr">
        <x:is>
          <x:t xml:space="preserve">Подшипники</x:t>
        </x:is>
      </x:c>
      <x:c r="G702" s="9" t="inlineStr">
        <x:is>
          <x:t xml:space="preserve">Соколова Мария</x:t>
        </x:is>
      </x:c>
      <x:c r="H702" s="26" t="n">
        <x:v>0</x:v>
      </x:c>
    </x:row>
    <x:row r="703" ht="28" customHeight="1">
      <x:c r="A703" s="9" t="inlineStr">
        <x:is>
          <x:t xml:space="preserve">КЛ-006</x:t>
        </x:is>
      </x:c>
      <x:c r="B703" s="9" t="inlineStr">
        <x:is>
          <x:t xml:space="preserve">ООО «СибирьКабель»</x:t>
        </x:is>
      </x:c>
      <x:c r="C703" s="25" t="n">
        <x:v>45303</x:v>
      </x:c>
      <x:c r="D703" s="26" t="n">
        <x:v>103000</x:v>
      </x:c>
      <x:c r="E703" s="9" t="inlineStr">
        <x:is>
          <x:t xml:space="preserve">РТ-000194</x:t>
        </x:is>
      </x:c>
      <x:c r="F703" s="9" t="inlineStr">
        <x:is>
          <x:t xml:space="preserve">Подшипники</x:t>
        </x:is>
      </x:c>
      <x:c r="G703" s="9" t="inlineStr">
        <x:is>
          <x:t xml:space="preserve">Петров Илья</x:t>
        </x:is>
      </x:c>
      <x:c r="H703" s="26" t="n">
        <x:v>0</x:v>
      </x:c>
    </x:row>
    <x:row r="704" ht="28" customHeight="1">
      <x:c r="A704" s="9" t="inlineStr">
        <x:is>
          <x:t xml:space="preserve">КЛ-029</x:t>
        </x:is>
      </x:c>
      <x:c r="B704" s="9" t="inlineStr">
        <x:is>
          <x:t xml:space="preserve">ООО «ВозвратКомплект»</x:t>
        </x:is>
      </x:c>
      <x:c r="C704" s="25" t="n">
        <x:v>45382</x:v>
      </x:c>
      <x:c r="D704" s="26" t="n">
        <x:v>0</x:v>
      </x:c>
      <x:c r="E704" s="9" t="inlineStr">
        <x:is>
          <x:t xml:space="preserve">ВЗ-000604</x:t>
        </x:is>
      </x:c>
      <x:c r="F704" s="9" t="inlineStr">
        <x:is>
          <x:t xml:space="preserve">Инструмент</x:t>
        </x:is>
      </x:c>
      <x:c r="G704" s="9" t="inlineStr">
        <x:is>
          <x:t xml:space="preserve">Иванова Анна</x:t>
        </x:is>
      </x:c>
      <x:c r="H704" s="26" t="n">
        <x:v>40000</x:v>
      </x:c>
    </x:row>
    <x:row r="705" ht="28" customHeight="1">
      <x:c r="A705" s="9" t="inlineStr">
        <x:is>
          <x:t xml:space="preserve">КЛ-002</x:t>
        </x:is>
      </x:c>
      <x:c r="B705" s="9" t="inlineStr">
        <x:is>
          <x:t xml:space="preserve">ООО «СеверПодшипник»</x:t>
        </x:is>
      </x:c>
      <x:c r="C705" s="25" t="n">
        <x:v>45753</x:v>
      </x:c>
      <x:c r="D705" s="26" t="n">
        <x:v>55000</x:v>
      </x:c>
      <x:c r="E705" s="9" t="inlineStr">
        <x:is>
          <x:t xml:space="preserve">РТ-000075</x:t>
        </x:is>
      </x:c>
      <x:c r="F705" s="9" t="inlineStr">
        <x:is>
          <x:t xml:space="preserve">Крепёж</x:t>
        </x:is>
      </x:c>
      <x:c r="G705" s="9" t="inlineStr">
        <x:is>
          <x:t xml:space="preserve">Петров Илья</x:t>
        </x:is>
      </x:c>
      <x:c r="H705" s="26" t="n">
        <x:v>0</x:v>
      </x:c>
    </x:row>
    <x:row r="706" ht="28" customHeight="1">
      <x:c r="A706" s="9" t="inlineStr">
        <x:is>
          <x:t xml:space="preserve">КЛ-039</x:t>
        </x:is>
      </x:c>
      <x:c r="B706" s="9" t="inlineStr">
        <x:is>
          <x:t xml:space="preserve">ООО «МикроКрепёж»</x:t>
        </x:is>
      </x:c>
      <x:c r="C706" s="25" t="n">
        <x:v>45855</x:v>
      </x:c>
      <x:c r="D706" s="26" t="n">
        <x:v>2000</x:v>
      </x:c>
      <x:c r="E706" s="9" t="inlineStr">
        <x:is>
          <x:t xml:space="preserve">РТ-001014</x:t>
        </x:is>
      </x:c>
      <x:c r="F706" s="9" t="inlineStr">
        <x:is>
          <x:t xml:space="preserve">Инструмент</x:t>
        </x:is>
      </x:c>
      <x:c r="G706" s="9" t="inlineStr">
        <x:is>
          <x:t xml:space="preserve">Соколова Мария</x:t>
        </x:is>
      </x:c>
      <x:c r="H706" s="26" t="n">
        <x:v>0</x:v>
      </x:c>
    </x:row>
    <x:row r="707" ht="28" customHeight="1">
      <x:c r="A707" s="9" t="inlineStr">
        <x:is>
          <x:t xml:space="preserve">КЛ-017</x:t>
        </x:is>
      </x:c>
      <x:c r="B707" s="9" t="inlineStr">
        <x:is>
          <x:t xml:space="preserve">ООО «ПорогКомплект»</x:t>
        </x:is>
      </x:c>
      <x:c r="C707" s="25" t="n">
        <x:v>45625</x:v>
      </x:c>
      <x:c r="D707" s="26" t="n">
        <x:v>91000</x:v>
      </x:c>
      <x:c r="E707" s="9" t="inlineStr">
        <x:is>
          <x:t xml:space="preserve">РТ-000485</x:t>
        </x:is>
      </x:c>
      <x:c r="F707" s="9" t="inlineStr">
        <x:is>
          <x:t xml:space="preserve">Крепёж</x:t>
        </x:is>
      </x:c>
      <x:c r="G707" s="9" t="inlineStr">
        <x:is>
          <x:t xml:space="preserve">Иванова Анна</x:t>
        </x:is>
      </x:c>
      <x:c r="H707" s="26" t="n">
        <x:v>0</x:v>
      </x:c>
    </x:row>
    <x:row r="708" ht="28" customHeight="1">
      <x:c r="A708" s="9" t="inlineStr">
        <x:is>
          <x:t xml:space="preserve">КЛ-036</x:t>
        </x:is>
      </x:c>
      <x:c r="B708" s="9" t="inlineStr">
        <x:is>
          <x:t xml:space="preserve">ООО «РазовыйПоток»</x:t>
        </x:is>
      </x:c>
      <x:c r="C708" s="25" t="n">
        <x:v>45325</x:v>
      </x:c>
      <x:c r="D708" s="26" t="n">
        <x:v>463000</x:v>
      </x:c>
      <x:c r="E708" s="9" t="inlineStr">
        <x:is>
          <x:t xml:space="preserve">РТ-000895</x:t>
        </x:is>
      </x:c>
      <x:c r="F708" s="9" t="inlineStr">
        <x:is>
          <x:t xml:space="preserve">Подшипники</x:t>
        </x:is>
      </x:c>
      <x:c r="G708" s="9" t="inlineStr">
        <x:is>
          <x:t xml:space="preserve">Кузнецов Павел</x:t>
        </x:is>
      </x:c>
      <x:c r="H708" s="26" t="n">
        <x:v>0</x:v>
      </x:c>
    </x:row>
    <x:row r="709" ht="28" customHeight="1">
      <x:c r="A709" s="9" t="inlineStr">
        <x:is>
          <x:t xml:space="preserve">КЛ-011</x:t>
        </x:is>
      </x:c>
      <x:c r="B709" s="9" t="inlineStr">
        <x:is>
          <x:t xml:space="preserve">ООО «СфераКомплект»</x:t>
        </x:is>
      </x:c>
      <x:c r="C709" s="25" t="n">
        <x:v>46065</x:v>
      </x:c>
      <x:c r="D709" s="26" t="n">
        <x:v>161000</x:v>
      </x:c>
      <x:c r="E709" s="9" t="inlineStr">
        <x:is>
          <x:t xml:space="preserve">РТ-000366</x:t>
        </x:is>
      </x:c>
      <x:c r="F709" s="9" t="inlineStr">
        <x:is>
          <x:t xml:space="preserve">Подшипники</x:t>
        </x:is>
      </x:c>
      <x:c r="G709" s="9" t="inlineStr">
        <x:is>
          <x:t xml:space="preserve">Соколова Мария</x:t>
        </x:is>
      </x:c>
      <x:c r="H709" s="26" t="n">
        <x:v>0</x:v>
      </x:c>
    </x:row>
    <x:row r="710" ht="28" customHeight="1">
      <x:c r="A710" s="9" t="inlineStr">
        <x:is>
          <x:t xml:space="preserve">КЛ-032</x:t>
        </x:is>
      </x:c>
      <x:c r="B710" s="9" t="inlineStr">
        <x:is>
          <x:t xml:space="preserve">ООО «ДеньКомплект»</x:t>
        </x:is>
      </x:c>
      <x:c r="C710" s="25" t="n">
        <x:v>45840</x:v>
      </x:c>
      <x:c r="D710" s="26" t="n">
        <x:v>415000</x:v>
      </x:c>
      <x:c r="E710" s="9" t="inlineStr">
        <x:is>
          <x:t xml:space="preserve">РТ-000776</x:t>
        </x:is>
      </x:c>
      <x:c r="F710" s="9" t="inlineStr">
        <x:is>
          <x:t xml:space="preserve">Крепёж</x:t>
        </x:is>
      </x:c>
      <x:c r="G710" s="9" t="inlineStr">
        <x:is>
          <x:t xml:space="preserve">Кузнецов Павел</x:t>
        </x:is>
      </x:c>
      <x:c r="H710" s="26" t="n">
        <x:v>0</x:v>
      </x:c>
    </x:row>
    <x:row r="711" ht="28" customHeight="1">
      <x:c r="A711" s="9" t="inlineStr">
        <x:is>
          <x:t xml:space="preserve">КЛ-007</x:t>
        </x:is>
      </x:c>
      <x:c r="B711" s="9" t="inlineStr">
        <x:is>
          <x:t xml:space="preserve">ООО «ПромКонтур»</x:t>
        </x:is>
      </x:c>
      <x:c r="C711" s="25" t="n">
        <x:v>46115</x:v>
      </x:c>
      <x:c r="D711" s="26" t="n">
        <x:v>113000</x:v>
      </x:c>
      <x:c r="E711" s="9" t="inlineStr">
        <x:is>
          <x:t xml:space="preserve">РТ-000247</x:t>
        </x:is>
      </x:c>
      <x:c r="F711" s="9" t="inlineStr">
        <x:is>
          <x:t xml:space="preserve">Крепёж</x:t>
        </x:is>
      </x:c>
      <x:c r="G711" s="9" t="inlineStr">
        <x:is>
          <x:t xml:space="preserve">Соколова Мария</x:t>
        </x:is>
      </x:c>
      <x:c r="H711" s="26" t="n">
        <x:v>0</x:v>
      </x:c>
    </x:row>
    <x:row r="712" ht="28" customHeight="1">
      <x:c r="A712" s="9" t="inlineStr">
        <x:is>
          <x:t xml:space="preserve">КЛ-030</x:t>
        </x:is>
      </x:c>
      <x:c r="B712" s="9" t="inlineStr">
        <x:is>
          <x:t xml:space="preserve">ООО «КачествоОпт»</x:t>
        </x:is>
      </x:c>
      <x:c r="C712" s="25" t="n">
        <x:v>45540</x:v>
      </x:c>
      <x:c r="D712" s="26" t="n">
        <x:v>100000</x:v>
      </x:c>
      <x:c r="E712" s="9" t="inlineStr">
        <x:is>
          <x:t xml:space="preserve">РТ-000657</x:t>
        </x:is>
      </x:c>
      <x:c r="F712" s="9" t="inlineStr">
        <x:is>
          <x:t xml:space="preserve">Промышленная химия</x:t>
        </x:is>
      </x:c>
      <x:c r="G712" s="9" t="inlineStr">
        <x:is>
          <x:t xml:space="preserve">Петров Илья</x:t>
        </x:is>
      </x:c>
      <x:c r="H712" s="26" t="n">
        <x:v>0</x:v>
      </x:c>
    </x:row>
    <x:row r="713" ht="28" customHeight="1">
      <x:c r="A713" s="9" t="inlineStr">
        <x:is>
          <x:t xml:space="preserve">КЛ-004</x:t>
        </x:is>
      </x:c>
      <x:c r="B713" s="9" t="inlineStr">
        <x:is>
          <x:t xml:space="preserve">ООО «ТехноОпт»</x:t>
        </x:is>
      </x:c>
      <x:c r="C713" s="25" t="n">
        <x:v>45885</x:v>
      </x:c>
      <x:c r="D713" s="26" t="n">
        <x:v>77000</x:v>
      </x:c>
      <x:c r="E713" s="9" t="inlineStr">
        <x:is>
          <x:t xml:space="preserve">РТ-000128</x:t>
        </x:is>
      </x:c>
      <x:c r="F713" s="9" t="inlineStr">
        <x:is>
          <x:t xml:space="preserve">Инструмент</x:t>
        </x:is>
      </x:c>
      <x:c r="G713" s="9" t="inlineStr">
        <x:is>
          <x:t xml:space="preserve">Кузнецов Павел</x:t>
        </x:is>
      </x:c>
      <x:c r="H713" s="26" t="n">
        <x:v>0</x:v>
      </x:c>
    </x:row>
    <x:row r="714" ht="28" customHeight="1">
      <x:c r="A714" s="9" t="inlineStr">
        <x:is>
          <x:t xml:space="preserve">КЛ-023</x:t>
        </x:is>
      </x:c>
      <x:c r="B714" s="9" t="inlineStr">
        <x:is>
          <x:t xml:space="preserve">ООО «СадТехника»</x:t>
        </x:is>
      </x:c>
      <x:c r="C714" s="25" t="n">
        <x:v>46086</x:v>
      </x:c>
      <x:c r="D714" s="26" t="n">
        <x:v>307000</x:v>
      </x:c>
      <x:c r="E714" s="9" t="inlineStr">
        <x:is>
          <x:t xml:space="preserve">РТ-000538</x:t>
        </x:is>
      </x:c>
      <x:c r="F714" s="9" t="inlineStr">
        <x:is>
          <x:t xml:space="preserve">Кабель</x:t>
        </x:is>
      </x:c>
      <x:c r="G714" s="9" t="inlineStr">
        <x:is>
          <x:t xml:space="preserve">Соколова Мария</x:t>
        </x:is>
      </x:c>
      <x:c r="H714" s="26" t="n">
        <x:v>0</x:v>
      </x:c>
    </x:row>
    <x:row r="715" ht="28" customHeight="1">
      <x:c r="A715" s="9" t="inlineStr">
        <x:is>
          <x:t xml:space="preserve">КЛ-001</x:t>
        </x:is>
      </x:c>
      <x:c r="B715" s="9" t="inlineStr">
        <x:is>
          <x:t xml:space="preserve">ООО «АлтайКомплект»</x:t>
        </x:is>
      </x:c>
      <x:c r="C715" s="25" t="n">
        <x:v>45347</x:v>
      </x:c>
      <x:c r="D715" s="26" t="n">
        <x:v>41000</x:v>
      </x:c>
      <x:c r="E715" s="9" t="inlineStr">
        <x:is>
          <x:t xml:space="preserve">РТ-000009</x:t>
        </x:is>
      </x:c>
      <x:c r="F715" s="9" t="inlineStr">
        <x:is>
          <x:t xml:space="preserve">Подшипники</x:t>
        </x:is>
      </x:c>
      <x:c r="G715" s="9" t="inlineStr">
        <x:is>
          <x:t xml:space="preserve">Иванова Анна</x:t>
        </x:is>
      </x:c>
      <x:c r="H715" s="26" t="n">
        <x:v>0</x:v>
      </x:c>
    </x:row>
    <x:row r="716" ht="28" customHeight="1">
      <x:c r="A716" s="9" t="inlineStr">
        <x:is>
          <x:t xml:space="preserve">КЛ-038</x:t>
        </x:is>
      </x:c>
      <x:c r="B716" s="9" t="inlineStr">
        <x:is>
          <x:t xml:space="preserve">ООО «ФлагманСнаб»</x:t>
        </x:is>
      </x:c>
      <x:c r="C716" s="25" t="n">
        <x:v>45258</x:v>
      </x:c>
      <x:c r="D716" s="26" t="n">
        <x:v>1799000</x:v>
      </x:c>
      <x:c r="E716" s="9" t="inlineStr">
        <x:is>
          <x:t xml:space="preserve">РТ-000948</x:t>
        </x:is>
      </x:c>
      <x:c r="F716" s="9" t="inlineStr">
        <x:is>
          <x:t xml:space="preserve">Кабель</x:t>
        </x:is>
      </x:c>
      <x:c r="G716" s="9" t="inlineStr">
        <x:is>
          <x:t xml:space="preserve">Петров Илья</x:t>
        </x:is>
      </x:c>
      <x:c r="H716" s="26" t="n">
        <x:v>0</x:v>
      </x:c>
    </x:row>
    <x:row r="717" ht="28" customHeight="1">
      <x:c r="A717" s="9" t="inlineStr">
        <x:is>
          <x:t xml:space="preserve">КЛ-013</x:t>
        </x:is>
      </x:c>
      <x:c r="B717" s="9" t="inlineStr">
        <x:is>
          <x:t xml:space="preserve">ООО «БазисИнструмент»</x:t>
        </x:is>
      </x:c>
      <x:c r="C717" s="25" t="n">
        <x:v>45675</x:v>
      </x:c>
      <x:c r="D717" s="26" t="n">
        <x:v>187000</x:v>
      </x:c>
      <x:c r="E717" s="9" t="inlineStr">
        <x:is>
          <x:t xml:space="preserve">РТ-000419</x:t>
        </x:is>
      </x:c>
      <x:c r="F717" s="9" t="inlineStr">
        <x:is>
          <x:t xml:space="preserve">Кабель</x:t>
        </x:is>
      </x:c>
      <x:c r="G717" s="9" t="inlineStr">
        <x:is>
          <x:t xml:space="preserve">Иванова Анна</x:t>
        </x:is>
      </x:c>
      <x:c r="H717" s="26" t="n">
        <x:v>0</x:v>
      </x:c>
    </x:row>
    <x:row r="718" ht="28" customHeight="1">
      <x:c r="A718" s="9" t="inlineStr">
        <x:is>
          <x:t xml:space="preserve">КЛ-033</x:t>
        </x:is>
      </x:c>
      <x:c r="B718" s="9" t="inlineStr">
        <x:is>
          <x:t xml:space="preserve">ООО «МультиПоставка»</x:t>
        </x:is>
      </x:c>
      <x:c r="C718" s="25" t="n">
        <x:v>45660</x:v>
      </x:c>
      <x:c r="D718" s="26" t="n">
        <x:v>427000</x:v>
      </x:c>
      <x:c r="E718" s="9" t="inlineStr">
        <x:is>
          <x:t xml:space="preserve">РТ-000829</x:t>
        </x:is>
      </x:c>
      <x:c r="F718" s="9" t="inlineStr">
        <x:is>
          <x:t xml:space="preserve">Кабель</x:t>
        </x:is>
      </x:c>
      <x:c r="G718" s="9" t="inlineStr">
        <x:is>
          <x:t xml:space="preserve">Иванова Анна</x:t>
        </x:is>
      </x:c>
      <x:c r="H718" s="26" t="n">
        <x:v>0</x:v>
      </x:c>
    </x:row>
    <x:row r="719" ht="28" customHeight="1">
      <x:c r="A719" s="9" t="inlineStr">
        <x:is>
          <x:t xml:space="preserve">КЛ-009</x:t>
        </x:is>
      </x:c>
      <x:c r="B719" s="9" t="inlineStr">
        <x:is>
          <x:t xml:space="preserve">ООО «МагистральСнаб»</x:t>
        </x:is>
      </x:c>
      <x:c r="C719" s="25" t="n">
        <x:v>46125</x:v>
      </x:c>
      <x:c r="D719" s="26" t="n">
        <x:v>139000</x:v>
      </x:c>
      <x:c r="E719" s="9" t="inlineStr">
        <x:is>
          <x:t xml:space="preserve">РТ-000300</x:t>
        </x:is>
      </x:c>
      <x:c r="F719" s="9" t="inlineStr">
        <x:is>
          <x:t xml:space="preserve">Инструмент</x:t>
        </x:is>
      </x:c>
      <x:c r="G719" s="9" t="inlineStr">
        <x:is>
          <x:t xml:space="preserve">Иванова Анна</x:t>
        </x:is>
      </x:c>
      <x:c r="H719" s="26" t="n">
        <x:v>0</x:v>
      </x:c>
    </x:row>
    <x:row r="720" ht="28" customHeight="1">
      <x:c r="A720" s="9" t="inlineStr">
        <x:is>
          <x:t xml:space="preserve">КЛ-031</x:t>
        </x:is>
      </x:c>
      <x:c r="B720" s="9" t="inlineStr">
        <x:is>
          <x:t xml:space="preserve">ООО «РеверсСнаб»</x:t>
        </x:is>
      </x:c>
      <x:c r="C720" s="25" t="n">
        <x:v>45615</x:v>
      </x:c>
      <x:c r="D720" s="26" t="n">
        <x:v>99000</x:v>
      </x:c>
      <x:c r="E720" s="9" t="inlineStr">
        <x:is>
          <x:t xml:space="preserve">РТ-000710</x:t>
        </x:is>
      </x:c>
      <x:c r="F720" s="9" t="inlineStr">
        <x:is>
          <x:t xml:space="preserve">Подшипники</x:t>
        </x:is>
      </x:c>
      <x:c r="G720" s="9" t="inlineStr">
        <x:is>
          <x:t xml:space="preserve">Соколова Мария</x:t>
        </x:is>
      </x:c>
      <x:c r="H720" s="26" t="n">
        <x:v>0</x:v>
      </x:c>
    </x:row>
    <x:row r="721" ht="28" customHeight="1">
      <x:c r="A721" s="9" t="inlineStr">
        <x:is>
          <x:t xml:space="preserve">КЛ-005</x:t>
        </x:is>
      </x:c>
      <x:c r="B721" s="9" t="inlineStr">
        <x:is>
          <x:t xml:space="preserve">ООО «УралКрепёж»</x:t>
        </x:is>
      </x:c>
      <x:c r="C721" s="25" t="n">
        <x:v>46107</x:v>
      </x:c>
      <x:c r="D721" s="26" t="n">
        <x:v>91000</x:v>
      </x:c>
      <x:c r="E721" s="9" t="inlineStr">
        <x:is>
          <x:t xml:space="preserve">РТ-000181</x:t>
        </x:is>
      </x:c>
      <x:c r="F721" s="9" t="inlineStr">
        <x:is>
          <x:t xml:space="preserve">Промышленная химия</x:t>
        </x:is>
      </x:c>
      <x:c r="G721" s="9" t="inlineStr">
        <x:is>
          <x:t xml:space="preserve">Иванова Анна</x:t>
        </x:is>
      </x:c>
      <x:c r="H721" s="26" t="n">
        <x:v>0</x:v>
      </x:c>
    </x:row>
    <x:row r="722" ht="28" customHeight="1">
      <x:c r="A722" s="9" t="inlineStr">
        <x:is>
          <x:t xml:space="preserve">КЛ-028</x:t>
        </x:is>
      </x:c>
      <x:c r="B722" s="9" t="inlineStr">
        <x:is>
          <x:t xml:space="preserve">ООО «РостСнаб»</x:t>
        </x:is>
      </x:c>
      <x:c r="C722" s="25" t="n">
        <x:v>46140</x:v>
      </x:c>
      <x:c r="D722" s="26" t="n">
        <x:v>367000</x:v>
      </x:c>
      <x:c r="E722" s="9" t="inlineStr">
        <x:is>
          <x:t xml:space="preserve">РТ-000591</x:t>
        </x:is>
      </x:c>
      <x:c r="F722" s="9" t="inlineStr">
        <x:is>
          <x:t xml:space="preserve">Кабель</x:t>
        </x:is>
      </x:c>
      <x:c r="G722" s="9" t="inlineStr">
        <x:is>
          <x:t xml:space="preserve">Кузнецов Павел</x:t>
        </x:is>
      </x:c>
      <x:c r="H722" s="26" t="n">
        <x:v>0</x:v>
      </x:c>
    </x:row>
    <x:row r="723" ht="28" customHeight="1">
      <x:c r="A723" s="9" t="inlineStr">
        <x:is>
          <x:t xml:space="preserve">КЛ-002</x:t>
        </x:is>
      </x:c>
      <x:c r="B723" s="9" t="inlineStr">
        <x:is>
          <x:t xml:space="preserve">ООО «СеверПодшипник»</x:t>
        </x:is>
      </x:c>
      <x:c r="C723" s="25" t="n">
        <x:v>45363</x:v>
      </x:c>
      <x:c r="D723" s="26" t="n">
        <x:v>54000</x:v>
      </x:c>
      <x:c r="E723" s="9" t="inlineStr">
        <x:is>
          <x:t xml:space="preserve">РТ-000062</x:t>
        </x:is>
      </x:c>
      <x:c r="F723" s="9" t="inlineStr">
        <x:is>
          <x:t xml:space="preserve">Крепёж</x:t>
        </x:is>
      </x:c>
      <x:c r="G723" s="9" t="inlineStr">
        <x:is>
          <x:t xml:space="preserve">Петров Илья</x:t>
        </x:is>
      </x:c>
      <x:c r="H723" s="26" t="n">
        <x:v>0</x:v>
      </x:c>
    </x:row>
    <x:row r="724" ht="28" customHeight="1">
      <x:c r="A724" s="9" t="inlineStr">
        <x:is>
          <x:t xml:space="preserve">КЛ-039</x:t>
        </x:is>
      </x:c>
      <x:c r="B724" s="9" t="inlineStr">
        <x:is>
          <x:t xml:space="preserve">ООО «МикроКрепёж»</x:t>
        </x:is>
      </x:c>
      <x:c r="C724" s="25" t="n">
        <x:v>45595</x:v>
      </x:c>
      <x:c r="D724" s="26" t="n">
        <x:v>1000</x:v>
      </x:c>
      <x:c r="E724" s="9" t="inlineStr">
        <x:is>
          <x:t xml:space="preserve">РТ-001001</x:t>
        </x:is>
      </x:c>
      <x:c r="F724" s="9" t="inlineStr">
        <x:is>
          <x:t xml:space="preserve">Инструмент</x:t>
        </x:is>
      </x:c>
      <x:c r="G724" s="9" t="inlineStr">
        <x:is>
          <x:t xml:space="preserve">Соколова Мария</x:t>
        </x:is>
      </x:c>
      <x:c r="H724" s="26" t="n">
        <x:v>0</x:v>
      </x:c>
    </x:row>
    <x:row r="725" ht="28" customHeight="1">
      <x:c r="A725" s="9" t="inlineStr">
        <x:is>
          <x:t xml:space="preserve">КЛ-016</x:t>
        </x:is>
      </x:c>
      <x:c r="B725" s="9" t="inlineStr">
        <x:is>
          <x:t xml:space="preserve">ООО «ГраньСнаб»</x:t>
        </x:is>
      </x:c>
      <x:c r="C725" s="25" t="n">
        <x:v>45326</x:v>
      </x:c>
      <x:c r="D725" s="26" t="n">
        <x:v>91000</x:v>
      </x:c>
      <x:c r="E725" s="9" t="inlineStr">
        <x:is>
          <x:t xml:space="preserve">РТ-000472</x:t>
        </x:is>
      </x:c>
      <x:c r="F725" s="9" t="inlineStr">
        <x:is>
          <x:t xml:space="preserve">Подшипники</x:t>
        </x:is>
      </x:c>
      <x:c r="G725" s="9" t="inlineStr">
        <x:is>
          <x:t xml:space="preserve">Кузнецов Павел</x:t>
        </x:is>
      </x:c>
      <x:c r="H725" s="26" t="n">
        <x:v>0</x:v>
      </x:c>
    </x:row>
    <x:row r="726" ht="28" customHeight="1">
      <x:c r="A726" s="9" t="inlineStr">
        <x:is>
          <x:t xml:space="preserve">КЛ-035</x:t>
        </x:is>
      </x:c>
      <x:c r="B726" s="9" t="inlineStr">
        <x:is>
          <x:t xml:space="preserve">ООО «НеритмСнаб»</x:t>
        </x:is>
      </x:c>
      <x:c r="C726" s="25" t="n">
        <x:v>45427</x:v>
      </x:c>
      <x:c r="D726" s="26" t="n">
        <x:v>449000</x:v>
      </x:c>
      <x:c r="E726" s="9" t="inlineStr">
        <x:is>
          <x:t xml:space="preserve">РТ-000882</x:t>
        </x:is>
      </x:c>
      <x:c r="F726" s="9" t="inlineStr">
        <x:is>
          <x:t xml:space="preserve">Промышленная химия</x:t>
        </x:is>
      </x:c>
      <x:c r="G726" s="9" t="inlineStr">
        <x:is>
          <x:t xml:space="preserve">Соколова Мария</x:t>
        </x:is>
      </x:c>
      <x:c r="H726" s="26" t="n">
        <x:v>0</x:v>
      </x:c>
    </x:row>
    <x:row r="727" ht="28" customHeight="1">
      <x:c r="A727" s="9" t="inlineStr">
        <x:is>
          <x:t xml:space="preserve">КЛ-011</x:t>
        </x:is>
      </x:c>
      <x:c r="B727" s="9" t="inlineStr">
        <x:is>
          <x:t xml:space="preserve">ООО «СфераКомплект»</x:t>
        </x:is>
      </x:c>
      <x:c r="C727" s="25" t="n">
        <x:v>45675</x:v>
      </x:c>
      <x:c r="D727" s="26" t="n">
        <x:v>163000</x:v>
      </x:c>
      <x:c r="E727" s="9" t="inlineStr">
        <x:is>
          <x:t xml:space="preserve">РТ-000353</x:t>
        </x:is>
      </x:c>
      <x:c r="F727" s="9" t="inlineStr">
        <x:is>
          <x:t xml:space="preserve">Подшипники</x:t>
        </x:is>
      </x:c>
      <x:c r="G727" s="9" t="inlineStr">
        <x:is>
          <x:t xml:space="preserve">Соколова Мария</x:t>
        </x:is>
      </x:c>
      <x:c r="H727" s="26" t="n">
        <x:v>0</x:v>
      </x:c>
    </x:row>
    <x:row r="728" ht="28" customHeight="1">
      <x:c r="A728" s="9" t="inlineStr">
        <x:is>
          <x:t xml:space="preserve">КЛ-032</x:t>
        </x:is>
      </x:c>
      <x:c r="B728" s="9" t="inlineStr">
        <x:is>
          <x:t xml:space="preserve">ООО «ДеньКомплект»</x:t>
        </x:is>
      </x:c>
      <x:c r="C728" s="25" t="n">
        <x:v>45630</x:v>
      </x:c>
      <x:c r="D728" s="26" t="n">
        <x:v>414000</x:v>
      </x:c>
      <x:c r="E728" s="9" t="inlineStr">
        <x:is>
          <x:t xml:space="preserve">РТ-000763</x:t>
        </x:is>
      </x:c>
      <x:c r="F728" s="9" t="inlineStr">
        <x:is>
          <x:t xml:space="preserve">Крепёж</x:t>
        </x:is>
      </x:c>
      <x:c r="G728" s="9" t="inlineStr">
        <x:is>
          <x:t xml:space="preserve">Кузнецов Павел</x:t>
        </x:is>
      </x:c>
      <x:c r="H728" s="26" t="n">
        <x:v>0</x:v>
      </x:c>
    </x:row>
    <x:row r="729" ht="28" customHeight="1">
      <x:c r="A729" s="9" t="inlineStr">
        <x:is>
          <x:t xml:space="preserve">КЛ-007</x:t>
        </x:is>
      </x:c>
      <x:c r="B729" s="9" t="inlineStr">
        <x:is>
          <x:t xml:space="preserve">ООО «ПромКонтур»</x:t>
        </x:is>
      </x:c>
      <x:c r="C729" s="25" t="n">
        <x:v>45530</x:v>
      </x:c>
      <x:c r="D729" s="26" t="n">
        <x:v>115000</x:v>
      </x:c>
      <x:c r="E729" s="9" t="inlineStr">
        <x:is>
          <x:t xml:space="preserve">РТ-000234</x:t>
        </x:is>
      </x:c>
      <x:c r="F729" s="9" t="inlineStr">
        <x:is>
          <x:t xml:space="preserve">Крепёж</x:t>
        </x:is>
      </x:c>
      <x:c r="G729" s="9" t="inlineStr">
        <x:is>
          <x:t xml:space="preserve">Соколова Мария</x:t>
        </x:is>
      </x:c>
      <x:c r="H729" s="26" t="n">
        <x:v>0</x:v>
      </x:c>
    </x:row>
    <x:row r="730" ht="28" customHeight="1">
      <x:c r="A730" s="9" t="inlineStr">
        <x:is>
          <x:t xml:space="preserve">КЛ-030</x:t>
        </x:is>
      </x:c>
      <x:c r="B730" s="9" t="inlineStr">
        <x:is>
          <x:t xml:space="preserve">ООО «КачествоОпт»</x:t>
        </x:is>
      </x:c>
      <x:c r="C730" s="25" t="n">
        <x:v>45240</x:v>
      </x:c>
      <x:c r="D730" s="26" t="n">
        <x:v>99000</x:v>
      </x:c>
      <x:c r="E730" s="9" t="inlineStr">
        <x:is>
          <x:t xml:space="preserve">РТ-000644</x:t>
        </x:is>
      </x:c>
      <x:c r="F730" s="9" t="inlineStr">
        <x:is>
          <x:t xml:space="preserve">Промышленная химия</x:t>
        </x:is>
      </x:c>
      <x:c r="G730" s="9" t="inlineStr">
        <x:is>
          <x:t xml:space="preserve">Петров Илья</x:t>
        </x:is>
      </x:c>
      <x:c r="H730" s="26" t="n">
        <x:v>0</x:v>
      </x:c>
    </x:row>
    <x:row r="731" ht="28" customHeight="1">
      <x:c r="A731" s="9" t="inlineStr">
        <x:is>
          <x:t xml:space="preserve">КЛ-003</x:t>
        </x:is>
      </x:c>
      <x:c r="B731" s="9" t="inlineStr">
        <x:is>
          <x:t xml:space="preserve">ООО «ВекторСнаб»</x:t>
        </x:is>
      </x:c>
      <x:c r="C731" s="25" t="n">
        <x:v>46205</x:v>
      </x:c>
      <x:c r="D731" s="26" t="n">
        <x:v>67000</x:v>
      </x:c>
      <x:c r="E731" s="9" t="inlineStr">
        <x:is>
          <x:t xml:space="preserve">РТ-000115</x:t>
        </x:is>
      </x:c>
      <x:c r="F731" s="9" t="inlineStr">
        <x:is>
          <x:t xml:space="preserve">Кабель</x:t>
        </x:is>
      </x:c>
      <x:c r="G731" s="9" t="inlineStr">
        <x:is>
          <x:t xml:space="preserve">Соколова Мария</x:t>
        </x:is>
      </x:c>
      <x:c r="H731" s="26" t="n">
        <x:v>0</x:v>
      </x:c>
    </x:row>
    <x:row r="732" ht="28" customHeight="1">
      <x:c r="A732" s="9" t="inlineStr">
        <x:is>
          <x:t xml:space="preserve">КЛ-022</x:t>
        </x:is>
      </x:c>
      <x:c r="B732" s="9" t="inlineStr">
        <x:is>
          <x:t xml:space="preserve">ООО «ПолеСнаб»</x:t>
        </x:is>
      </x:c>
      <x:c r="C732" s="25" t="n">
        <x:v>46126</x:v>
      </x:c>
      <x:c r="D732" s="26" t="n">
        <x:v>294000</x:v>
      </x:c>
      <x:c r="E732" s="9" t="inlineStr">
        <x:is>
          <x:t xml:space="preserve">РТ-000525</x:t>
        </x:is>
      </x:c>
      <x:c r="F732" s="9" t="inlineStr">
        <x:is>
          <x:t xml:space="preserve">Крепёж</x:t>
        </x:is>
      </x:c>
      <x:c r="G732" s="9" t="inlineStr">
        <x:is>
          <x:t xml:space="preserve">Петров Илья</x:t>
        </x:is>
      </x:c>
      <x:c r="H732" s="26" t="n">
        <x:v>0</x:v>
      </x:c>
    </x:row>
    <x:row r="733" ht="28" customHeight="1">
      <x:c r="A733" s="9" t="inlineStr">
        <x:is>
          <x:t xml:space="preserve">КЛ-037</x:t>
        </x:is>
      </x:c>
      <x:c r="B733" s="9" t="inlineStr">
        <x:is>
          <x:t xml:space="preserve">ООО «АтлантПром»</x:t>
        </x:is>
      </x:c>
      <x:c r="C733" s="25" t="n">
        <x:v>45921</x:v>
      </x:c>
      <x:c r="D733" s="26" t="n">
        <x:v>2200000</x:v>
      </x:c>
      <x:c r="E733" s="9" t="inlineStr">
        <x:is>
          <x:t xml:space="preserve">РТ-000935</x:t>
        </x:is>
      </x:c>
      <x:c r="F733" s="9" t="inlineStr">
        <x:is>
          <x:t xml:space="preserve">Крепёж</x:t>
        </x:is>
      </x:c>
      <x:c r="G733" s="9" t="inlineStr">
        <x:is>
          <x:t xml:space="preserve">Иванова Анна</x:t>
        </x:is>
      </x:c>
      <x:c r="H733" s="26" t="n">
        <x:v>0</x:v>
      </x:c>
    </x:row>
    <x:row r="734" ht="28" customHeight="1">
      <x:c r="A734" s="9" t="inlineStr">
        <x:is>
          <x:t xml:space="preserve">КЛ-013</x:t>
        </x:is>
      </x:c>
      <x:c r="B734" s="9" t="inlineStr">
        <x:is>
          <x:t xml:space="preserve">ООО «БазисИнструмент»</x:t>
        </x:is>
      </x:c>
      <x:c r="C734" s="25" t="n">
        <x:v>45285</x:v>
      </x:c>
      <x:c r="D734" s="26" t="n">
        <x:v>186000</x:v>
      </x:c>
      <x:c r="E734" s="9" t="inlineStr">
        <x:is>
          <x:t xml:space="preserve">РТ-000406</x:t>
        </x:is>
      </x:c>
      <x:c r="F734" s="9" t="inlineStr">
        <x:is>
          <x:t xml:space="preserve">Кабель</x:t>
        </x:is>
      </x:c>
      <x:c r="G734" s="9" t="inlineStr">
        <x:is>
          <x:t xml:space="preserve">Иванова Анна</x:t>
        </x:is>
      </x:c>
      <x:c r="H734" s="26" t="n">
        <x:v>0</x:v>
      </x:c>
    </x:row>
    <x:row r="735" ht="28" customHeight="1">
      <x:c r="A735" s="9" t="inlineStr">
        <x:is>
          <x:t xml:space="preserve">КЛ-033</x:t>
        </x:is>
      </x:c>
      <x:c r="B735" s="9" t="inlineStr">
        <x:is>
          <x:t xml:space="preserve">ООО «МультиПоставка»</x:t>
        </x:is>
      </x:c>
      <x:c r="C735" s="25" t="n">
        <x:v>45450</x:v>
      </x:c>
      <x:c r="D735" s="26" t="n">
        <x:v>426000</x:v>
      </x:c>
      <x:c r="E735" s="9" t="inlineStr">
        <x:is>
          <x:t xml:space="preserve">РТ-000816</x:t>
        </x:is>
      </x:c>
      <x:c r="F735" s="9" t="inlineStr">
        <x:is>
          <x:t xml:space="preserve">Кабель</x:t>
        </x:is>
      </x:c>
      <x:c r="G735" s="9" t="inlineStr">
        <x:is>
          <x:t xml:space="preserve">Иванова Анна</x:t>
        </x:is>
      </x:c>
      <x:c r="H735" s="26" t="n">
        <x:v>0</x:v>
      </x:c>
    </x:row>
    <x:row r="736" ht="28" customHeight="1">
      <x:c r="A736" s="9" t="inlineStr">
        <x:is>
          <x:t xml:space="preserve">КЛ-009</x:t>
        </x:is>
      </x:c>
      <x:c r="B736" s="9" t="inlineStr">
        <x:is>
          <x:t xml:space="preserve">ООО «МагистральСнаб»</x:t>
        </x:is>
      </x:c>
      <x:c r="C736" s="25" t="n">
        <x:v>45735</x:v>
      </x:c>
      <x:c r="D736" s="26" t="n">
        <x:v>138000</x:v>
      </x:c>
      <x:c r="E736" s="9" t="inlineStr">
        <x:is>
          <x:t xml:space="preserve">РТ-000287</x:t>
        </x:is>
      </x:c>
      <x:c r="F736" s="9" t="inlineStr">
        <x:is>
          <x:t xml:space="preserve">Инструмент</x:t>
        </x:is>
      </x:c>
      <x:c r="G736" s="9" t="inlineStr">
        <x:is>
          <x:t xml:space="preserve">Иванова Анна</x:t>
        </x:is>
      </x:c>
      <x:c r="H736" s="26" t="n">
        <x:v>0</x:v>
      </x:c>
    </x:row>
    <x:row r="737" ht="28" customHeight="1">
      <x:c r="A737" s="9" t="inlineStr">
        <x:is>
          <x:t xml:space="preserve">КЛ-031</x:t>
        </x:is>
      </x:c>
      <x:c r="B737" s="9" t="inlineStr">
        <x:is>
          <x:t xml:space="preserve">ООО «РеверсСнаб»</x:t>
        </x:is>
      </x:c>
      <x:c r="C737" s="25" t="n">
        <x:v>45315</x:v>
      </x:c>
      <x:c r="D737" s="26" t="n">
        <x:v>101000</x:v>
      </x:c>
      <x:c r="E737" s="9" t="inlineStr">
        <x:is>
          <x:t xml:space="preserve">РТ-000697</x:t>
        </x:is>
      </x:c>
      <x:c r="F737" s="9" t="inlineStr">
        <x:is>
          <x:t xml:space="preserve">Подшипники</x:t>
        </x:is>
      </x:c>
      <x:c r="G737" s="9" t="inlineStr">
        <x:is>
          <x:t xml:space="preserve">Соколова Мария</x:t>
        </x:is>
      </x:c>
      <x:c r="H737" s="26" t="n">
        <x:v>0</x:v>
      </x:c>
    </x:row>
    <x:row r="738" ht="28" customHeight="1">
      <x:c r="A738" s="9" t="inlineStr">
        <x:is>
          <x:t xml:space="preserve">КЛ-005</x:t>
        </x:is>
      </x:c>
      <x:c r="B738" s="9" t="inlineStr">
        <x:is>
          <x:t xml:space="preserve">ООО «УралКрепёж»</x:t>
        </x:is>
      </x:c>
      <x:c r="C738" s="25" t="n">
        <x:v>45847</x:v>
      </x:c>
      <x:c r="D738" s="26" t="n">
        <x:v>90000</x:v>
      </x:c>
      <x:c r="E738" s="9" t="inlineStr">
        <x:is>
          <x:t xml:space="preserve">РТ-000168</x:t>
        </x:is>
      </x:c>
      <x:c r="F738" s="9" t="inlineStr">
        <x:is>
          <x:t xml:space="preserve">Промышленная химия</x:t>
        </x:is>
      </x:c>
      <x:c r="G738" s="9" t="inlineStr">
        <x:is>
          <x:t xml:space="preserve">Иванова Анна</x:t>
        </x:is>
      </x:c>
      <x:c r="H738" s="26" t="n">
        <x:v>0</x:v>
      </x:c>
    </x:row>
    <x:row r="739" ht="28" customHeight="1">
      <x:c r="A739" s="9" t="inlineStr">
        <x:is>
          <x:t xml:space="preserve">КЛ-027</x:t>
        </x:is>
      </x:c>
      <x:c r="B739" s="9" t="inlineStr">
        <x:is>
          <x:t xml:space="preserve">ООО «ТемпПром»</x:t>
        </x:is>
      </x:c>
      <x:c r="C739" s="25" t="n">
        <x:v>46170</x:v>
      </x:c>
      <x:c r="D739" s="26" t="n">
        <x:v>353000</x:v>
      </x:c>
      <x:c r="E739" s="9" t="inlineStr">
        <x:is>
          <x:t xml:space="preserve">РТ-000578</x:t>
        </x:is>
      </x:c>
      <x:c r="F739" s="9" t="inlineStr">
        <x:is>
          <x:t xml:space="preserve">Крепёж</x:t>
        </x:is>
      </x:c>
      <x:c r="G739" s="9" t="inlineStr">
        <x:is>
          <x:t xml:space="preserve">Соколова Мария</x:t>
        </x:is>
      </x:c>
      <x:c r="H739" s="26" t="n">
        <x:v>0</x:v>
      </x:c>
    </x:row>
    <x:row r="740" ht="28" customHeight="1">
      <x:c r="A740" s="9" t="inlineStr">
        <x:is>
          <x:t xml:space="preserve">КЛ-001</x:t>
        </x:is>
      </x:c>
      <x:c r="B740" s="9" t="inlineStr">
        <x:is>
          <x:t xml:space="preserve">ООО «АлтайКомплект»</x:t>
        </x:is>
      </x:c>
      <x:c r="C740" s="25" t="n">
        <x:v>46147</x:v>
      </x:c>
      <x:c r="D740" s="26" t="n">
        <x:v>42000</x:v>
      </x:c>
      <x:c r="E740" s="9" t="inlineStr">
        <x:is>
          <x:t xml:space="preserve">РТ-000049</x:t>
        </x:is>
      </x:c>
      <x:c r="F740" s="9" t="inlineStr">
        <x:is>
          <x:t xml:space="preserve">Подшипники</x:t>
        </x:is>
      </x:c>
      <x:c r="G740" s="9" t="inlineStr">
        <x:is>
          <x:t xml:space="preserve">Иванова Анна</x:t>
        </x:is>
      </x:c>
      <x:c r="H740" s="26" t="n">
        <x:v>0</x:v>
      </x:c>
    </x:row>
    <x:row r="741" ht="28" customHeight="1">
      <x:c r="A741" s="9" t="inlineStr">
        <x:is>
          <x:t xml:space="preserve">КЛ-039</x:t>
        </x:is>
      </x:c>
      <x:c r="B741" s="9" t="inlineStr">
        <x:is>
          <x:t xml:space="preserve">ООО «МикроКрепёж»</x:t>
        </x:is>
      </x:c>
      <x:c r="C741" s="25" t="n">
        <x:v>45335</x:v>
      </x:c>
      <x:c r="D741" s="26" t="n">
        <x:v>3000</x:v>
      </x:c>
      <x:c r="E741" s="9" t="inlineStr">
        <x:is>
          <x:t xml:space="preserve">РТ-000988</x:t>
        </x:is>
      </x:c>
      <x:c r="F741" s="9" t="inlineStr">
        <x:is>
          <x:t xml:space="preserve">Инструмент</x:t>
        </x:is>
      </x:c>
      <x:c r="G741" s="9" t="inlineStr">
        <x:is>
          <x:t xml:space="preserve">Соколова Мария</x:t>
        </x:is>
      </x:c>
      <x:c r="H741" s="26" t="n">
        <x:v>0</x:v>
      </x:c>
    </x:row>
    <x:row r="742" ht="28" customHeight="1">
      <x:c r="A742" s="9" t="inlineStr">
        <x:is>
          <x:t xml:space="preserve">КЛ-014</x:t>
        </x:is>
      </x:c>
      <x:c r="B742" s="9" t="inlineStr">
        <x:is>
          <x:t xml:space="preserve">ООО «РегионТех»</x:t>
        </x:is>
      </x:c>
      <x:c r="C742" s="25" t="n">
        <x:v>45900</x:v>
      </x:c>
      <x:c r="D742" s="26" t="n">
        <x:v>198000</x:v>
      </x:c>
      <x:c r="E742" s="9" t="inlineStr">
        <x:is>
          <x:t xml:space="preserve">РТ-000459</x:t>
        </x:is>
      </x:c>
      <x:c r="F742" s="9" t="inlineStr">
        <x:is>
          <x:t xml:space="preserve">Инструмент</x:t>
        </x:is>
      </x:c>
      <x:c r="G742" s="9" t="inlineStr">
        <x:is>
          <x:t xml:space="preserve">Петров Илья</x:t>
        </x:is>
      </x:c>
      <x:c r="H742" s="26" t="n">
        <x:v>0</x:v>
      </x:c>
    </x:row>
    <x:row r="743" ht="28" customHeight="1">
      <x:c r="A743" s="9" t="inlineStr">
        <x:is>
          <x:t xml:space="preserve">КЛ-034</x:t>
        </x:is>
      </x:c>
      <x:c r="B743" s="9" t="inlineStr">
        <x:is>
          <x:t xml:space="preserve">ООО «ПеременныйРитм»</x:t>
        </x:is>
      </x:c>
      <x:c r="C743" s="25" t="n">
        <x:v>45735</x:v>
      </x:c>
      <x:c r="D743" s="26" t="n">
        <x:v>438000</x:v>
      </x:c>
      <x:c r="E743" s="9" t="inlineStr">
        <x:is>
          <x:t xml:space="preserve">РТ-000869</x:t>
        </x:is>
      </x:c>
      <x:c r="F743" s="9" t="inlineStr">
        <x:is>
          <x:t xml:space="preserve">Инструмент</x:t>
        </x:is>
      </x:c>
      <x:c r="G743" s="9" t="inlineStr">
        <x:is>
          <x:t xml:space="preserve">Петров Илья</x:t>
        </x:is>
      </x:c>
      <x:c r="H743" s="26" t="n">
        <x:v>0</x:v>
      </x:c>
    </x:row>
    <x:row r="744" ht="28" customHeight="1">
      <x:c r="A744" s="9" t="inlineStr">
        <x:is>
          <x:t xml:space="preserve">КЛ-011</x:t>
        </x:is>
      </x:c>
      <x:c r="B744" s="9" t="inlineStr">
        <x:is>
          <x:t xml:space="preserve">ООО «СфераКомплект»</x:t>
        </x:is>
      </x:c>
      <x:c r="C744" s="25" t="n">
        <x:v>45285</x:v>
      </x:c>
      <x:c r="D744" s="26" t="n">
        <x:v>162000</x:v>
      </x:c>
      <x:c r="E744" s="9" t="inlineStr">
        <x:is>
          <x:t xml:space="preserve">РТ-000340</x:t>
        </x:is>
      </x:c>
      <x:c r="F744" s="9" t="inlineStr">
        <x:is>
          <x:t xml:space="preserve">Подшипники</x:t>
        </x:is>
      </x:c>
      <x:c r="G744" s="9" t="inlineStr">
        <x:is>
          <x:t xml:space="preserve">Соколова Мария</x:t>
        </x:is>
      </x:c>
      <x:c r="H744" s="26" t="n">
        <x:v>0</x:v>
      </x:c>
    </x:row>
    <x:row r="745" ht="28" customHeight="1">
      <x:c r="A745" s="9" t="inlineStr">
        <x:is>
          <x:t xml:space="preserve">КЛ-032</x:t>
        </x:is>
      </x:c>
      <x:c r="B745" s="9" t="inlineStr">
        <x:is>
          <x:t xml:space="preserve">ООО «ДеньКомплект»</x:t>
        </x:is>
      </x:c>
      <x:c r="C745" s="25" t="n">
        <x:v>45360</x:v>
      </x:c>
      <x:c r="D745" s="26" t="n">
        <x:v>62100</x:v>
      </x:c>
      <x:c r="E745" s="9" t="inlineStr">
        <x:is>
          <x:t xml:space="preserve">РТ-000750</x:t>
        </x:is>
      </x:c>
      <x:c r="F745" s="9" t="inlineStr">
        <x:is>
          <x:t xml:space="preserve">Крепёж</x:t>
        </x:is>
      </x:c>
      <x:c r="G745" s="9" t="inlineStr">
        <x:is>
          <x:t xml:space="preserve">Кузнецов Павел</x:t>
        </x:is>
      </x:c>
      <x:c r="H745" s="26" t="n">
        <x:v>0</x:v>
      </x:c>
    </x:row>
    <x:row r="746" ht="28" customHeight="1">
      <x:c r="A746" s="9" t="inlineStr">
        <x:is>
          <x:t xml:space="preserve">КЛ-006</x:t>
        </x:is>
      </x:c>
      <x:c r="B746" s="9" t="inlineStr">
        <x:is>
          <x:t xml:space="preserve">ООО «СибирьКабель»</x:t>
        </x:is>
      </x:c>
      <x:c r="C746" s="25" t="n">
        <x:v>46113</x:v>
      </x:c>
      <x:c r="D746" s="26" t="n">
        <x:v>103000</x:v>
      </x:c>
      <x:c r="E746" s="9" t="inlineStr">
        <x:is>
          <x:t xml:space="preserve">РТ-000221</x:t>
        </x:is>
      </x:c>
      <x:c r="F746" s="9" t="inlineStr">
        <x:is>
          <x:t xml:space="preserve">Подшипники</x:t>
        </x:is>
      </x:c>
      <x:c r="G746" s="9" t="inlineStr">
        <x:is>
          <x:t xml:space="preserve">Петров Илья</x:t>
        </x:is>
      </x:c>
      <x:c r="H746" s="26" t="n">
        <x:v>0</x:v>
      </x:c>
    </x:row>
    <x:row r="747" ht="28" customHeight="1">
      <x:c r="A747" s="9" t="inlineStr">
        <x:is>
          <x:t xml:space="preserve">КЛ-029</x:t>
        </x:is>
      </x:c>
      <x:c r="B747" s="9" t="inlineStr">
        <x:is>
          <x:t xml:space="preserve">ООО «ВозвратКомплект»</x:t>
        </x:is>
      </x:c>
      <x:c r="C747" s="25" t="n">
        <x:v>46005</x:v>
      </x:c>
      <x:c r="D747" s="26" t="n">
        <x:v>100000</x:v>
      </x:c>
      <x:c r="E747" s="9" t="inlineStr">
        <x:is>
          <x:t xml:space="preserve">РТ-000631</x:t>
        </x:is>
      </x:c>
      <x:c r="F747" s="9" t="inlineStr">
        <x:is>
          <x:t xml:space="preserve">Инструмент</x:t>
        </x:is>
      </x:c>
      <x:c r="G747" s="9" t="inlineStr">
        <x:is>
          <x:t xml:space="preserve">Иванова Анна</x:t>
        </x:is>
      </x:c>
      <x:c r="H747" s="26" t="n">
        <x:v>0</x:v>
      </x:c>
    </x:row>
    <x:row r="748" ht="28" customHeight="1">
      <x:c r="A748" s="9" t="inlineStr">
        <x:is>
          <x:t xml:space="preserve">КЛ-003</x:t>
        </x:is>
      </x:c>
      <x:c r="B748" s="9" t="inlineStr">
        <x:is>
          <x:t xml:space="preserve">ООО «ВекторСнаб»</x:t>
        </x:is>
      </x:c>
      <x:c r="C748" s="25" t="n">
        <x:v>45620</x:v>
      </x:c>
      <x:c r="D748" s="26" t="n">
        <x:v>66000</x:v>
      </x:c>
      <x:c r="E748" s="9" t="inlineStr">
        <x:is>
          <x:t xml:space="preserve">РТ-000102</x:t>
        </x:is>
      </x:c>
      <x:c r="F748" s="9" t="inlineStr">
        <x:is>
          <x:t xml:space="preserve">Кабель</x:t>
        </x:is>
      </x:c>
      <x:c r="G748" s="9" t="inlineStr">
        <x:is>
          <x:t xml:space="preserve">Соколова Мария</x:t>
        </x:is>
      </x:c>
      <x:c r="H748" s="26" t="n">
        <x:v>0</x:v>
      </x:c>
    </x:row>
    <x:row r="749" ht="28" customHeight="1">
      <x:c r="A749" s="9" t="inlineStr">
        <x:is>
          <x:t xml:space="preserve">КЛ-040</x:t>
        </x:is>
      </x:c>
      <x:c r="B749" s="9" t="inlineStr">
        <x:is>
          <x:t xml:space="preserve">ООО «МалыйРесурс»</x:t>
        </x:is>
      </x:c>
      <x:c r="C749" s="25" t="n">
        <x:v>45695</x:v>
      </x:c>
      <x:c r="D749" s="26" t="n">
        <x:v>4000</x:v>
      </x:c>
      <x:c r="E749" s="9" t="inlineStr">
        <x:is>
          <x:t xml:space="preserve">РТ-001041</x:t>
        </x:is>
      </x:c>
      <x:c r="F749" s="9" t="inlineStr">
        <x:is>
          <x:t xml:space="preserve">Промышленная химия</x:t>
        </x:is>
      </x:c>
      <x:c r="G749" s="9" t="inlineStr">
        <x:is>
          <x:t xml:space="preserve">Кузнецов Павел</x:t>
        </x:is>
      </x:c>
      <x:c r="H749" s="26" t="n">
        <x:v>0</x:v>
      </x:c>
    </x:row>
    <x:row r="750" ht="28" customHeight="1">
      <x:c r="A750" s="9" t="inlineStr">
        <x:is>
          <x:t xml:space="preserve">КЛ-021</x:t>
        </x:is>
      </x:c>
      <x:c r="B750" s="9" t="inlineStr">
        <x:is>
          <x:t xml:space="preserve">ООО «АгроСезон»</x:t>
        </x:is>
      </x:c>
      <x:c r="C750" s="25" t="n">
        <x:v>46166</x:v>
      </x:c>
      <x:c r="D750" s="26" t="n">
        <x:v>281000</x:v>
      </x:c>
      <x:c r="E750" s="9" t="inlineStr">
        <x:is>
          <x:t xml:space="preserve">РТ-000512</x:t>
        </x:is>
      </x:c>
      <x:c r="F750" s="9" t="inlineStr">
        <x:is>
          <x:t xml:space="preserve">Подшипники</x:t>
        </x:is>
      </x:c>
      <x:c r="G750" s="9" t="inlineStr">
        <x:is>
          <x:t xml:space="preserve">Иванова Анна</x:t>
        </x:is>
      </x:c>
      <x:c r="H750" s="26" t="n">
        <x:v>0</x:v>
      </x:c>
    </x:row>
    <x:row r="751" ht="28" customHeight="1">
      <x:c r="A751" s="9" t="inlineStr">
        <x:is>
          <x:t xml:space="preserve">КЛ-037</x:t>
        </x:is>
      </x:c>
      <x:c r="B751" s="9" t="inlineStr">
        <x:is>
          <x:t xml:space="preserve">ООО «АтлантПром»</x:t>
        </x:is>
      </x:c>
      <x:c r="C751" s="25" t="n">
        <x:v>45531</x:v>
      </x:c>
      <x:c r="D751" s="26" t="n">
        <x:v>2199000</x:v>
      </x:c>
      <x:c r="E751" s="9" t="inlineStr">
        <x:is>
          <x:t xml:space="preserve">РТ-000922</x:t>
        </x:is>
      </x:c>
      <x:c r="F751" s="9" t="inlineStr">
        <x:is>
          <x:t xml:space="preserve">Крепёж</x:t>
        </x:is>
      </x:c>
      <x:c r="G751" s="9" t="inlineStr">
        <x:is>
          <x:t xml:space="preserve">Иванова Анна</x:t>
        </x:is>
      </x:c>
      <x:c r="H751" s="26" t="n">
        <x:v>0</x:v>
      </x:c>
    </x:row>
    <x:row r="752" ht="28" customHeight="1">
      <x:c r="A752" s="9" t="inlineStr">
        <x:is>
          <x:t xml:space="preserve">КЛ-012</x:t>
        </x:is>
      </x:c>
      <x:c r="B752" s="9" t="inlineStr">
        <x:is>
          <x:t xml:space="preserve">ООО «ОптМеханика»</x:t>
        </x:is>
      </x:c>
      <x:c r="C752" s="25" t="n">
        <x:v>45870</x:v>
      </x:c>
      <x:c r="D752" s="26" t="n">
        <x:v>173000</x:v>
      </x:c>
      <x:c r="E752" s="9" t="inlineStr">
        <x:is>
          <x:t xml:space="preserve">РТ-000393</x:t>
        </x:is>
      </x:c>
      <x:c r="F752" s="9" t="inlineStr">
        <x:is>
          <x:t xml:space="preserve">Крепёж</x:t>
        </x:is>
      </x:c>
      <x:c r="G752" s="9" t="inlineStr">
        <x:is>
          <x:t xml:space="preserve">Кузнецов Павел</x:t>
        </x:is>
      </x:c>
      <x:c r="H752" s="26" t="n">
        <x:v>0</x:v>
      </x:c>
    </x:row>
    <x:row r="753" ht="28" customHeight="1">
      <x:c r="A753" s="9" t="inlineStr">
        <x:is>
          <x:t xml:space="preserve">КЛ-033</x:t>
        </x:is>
      </x:c>
      <x:c r="B753" s="9" t="inlineStr">
        <x:is>
          <x:t xml:space="preserve">ООО «МультиПоставка»</x:t>
        </x:is>
      </x:c>
      <x:c r="C753" s="25" t="n">
        <x:v>45180</x:v>
      </x:c>
      <x:c r="D753" s="26" t="n">
        <x:v>63900</x:v>
      </x:c>
      <x:c r="E753" s="9" t="inlineStr">
        <x:is>
          <x:t xml:space="preserve">РТ-000803</x:t>
        </x:is>
      </x:c>
      <x:c r="F753" s="9" t="inlineStr">
        <x:is>
          <x:t xml:space="preserve">Кабель</x:t>
        </x:is>
      </x:c>
      <x:c r="G753" s="9" t="inlineStr">
        <x:is>
          <x:t xml:space="preserve">Иванова Анна</x:t>
        </x:is>
      </x:c>
      <x:c r="H753" s="26" t="n">
        <x:v>0</x:v>
      </x:c>
    </x:row>
    <x:row r="754" ht="28" customHeight="1">
      <x:c r="A754" s="9" t="inlineStr">
        <x:is>
          <x:t xml:space="preserve">КЛ-009</x:t>
        </x:is>
      </x:c>
      <x:c r="B754" s="9" t="inlineStr">
        <x:is>
          <x:t xml:space="preserve">ООО «МагистральСнаб»</x:t>
        </x:is>
      </x:c>
      <x:c r="C754" s="25" t="n">
        <x:v>45345</x:v>
      </x:c>
      <x:c r="D754" s="26" t="n">
        <x:v>137000</x:v>
      </x:c>
      <x:c r="E754" s="9" t="inlineStr">
        <x:is>
          <x:t xml:space="preserve">РТ-000274</x:t>
        </x:is>
      </x:c>
      <x:c r="F754" s="9" t="inlineStr">
        <x:is>
          <x:t xml:space="preserve">Инструмент</x:t>
        </x:is>
      </x:c>
      <x:c r="G754" s="9" t="inlineStr">
        <x:is>
          <x:t xml:space="preserve">Иванова Анна</x:t>
        </x:is>
      </x:c>
      <x:c r="H754" s="26" t="n">
        <x:v>0</x:v>
      </x:c>
    </x:row>
    <x:row r="755" ht="28" customHeight="1">
      <x:c r="A755" s="9" t="inlineStr">
        <x:is>
          <x:t xml:space="preserve">КЛ-030</x:t>
        </x:is>
      </x:c>
      <x:c r="B755" s="9" t="inlineStr">
        <x:is>
          <x:t xml:space="preserve">ООО «КачествоОпт»</x:t>
        </x:is>
      </x:c>
      <x:c r="C755" s="25" t="n">
        <x:v>46140</x:v>
      </x:c>
      <x:c r="D755" s="26" t="n">
        <x:v>99000</x:v>
      </x:c>
      <x:c r="E755" s="9" t="inlineStr">
        <x:is>
          <x:t xml:space="preserve">РТ-000684</x:t>
        </x:is>
      </x:c>
      <x:c r="F755" s="9" t="inlineStr">
        <x:is>
          <x:t xml:space="preserve">Промышленная химия</x:t>
        </x:is>
      </x:c>
      <x:c r="G755" s="9" t="inlineStr">
        <x:is>
          <x:t xml:space="preserve">Петров Илья</x:t>
        </x:is>
      </x:c>
      <x:c r="H755" s="26" t="n">
        <x:v>0</x:v>
      </x:c>
    </x:row>
    <x:row r="756" ht="28" customHeight="1">
      <x:c r="A756" s="9" t="inlineStr">
        <x:is>
          <x:t xml:space="preserve">КЛ-005</x:t>
        </x:is>
      </x:c>
      <x:c r="B756" s="9" t="inlineStr">
        <x:is>
          <x:t xml:space="preserve">ООО «УралКрепёж»</x:t>
        </x:is>
      </x:c>
      <x:c r="C756" s="25" t="n">
        <x:v>45587</x:v>
      </x:c>
      <x:c r="D756" s="26" t="n">
        <x:v>89000</x:v>
      </x:c>
      <x:c r="E756" s="9" t="inlineStr">
        <x:is>
          <x:t xml:space="preserve">РТ-000155</x:t>
        </x:is>
      </x:c>
      <x:c r="F756" s="9" t="inlineStr">
        <x:is>
          <x:t xml:space="preserve">Промышленная химия</x:t>
        </x:is>
      </x:c>
      <x:c r="G756" s="9" t="inlineStr">
        <x:is>
          <x:t xml:space="preserve">Иванова Анна</x:t>
        </x:is>
      </x:c>
      <x:c r="H756" s="26" t="n">
        <x:v>0</x:v>
      </x:c>
    </x:row>
    <x:row r="757" ht="28" customHeight="1">
      <x:c r="A757" s="9" t="inlineStr">
        <x:is>
          <x:t xml:space="preserve">КЛ-026</x:t>
        </x:is>
      </x:c>
      <x:c r="B757" s="9" t="inlineStr">
        <x:is>
          <x:t xml:space="preserve">ООО «ОбъектКомплект»</x:t>
        </x:is>
      </x:c>
      <x:c r="C757" s="25" t="n">
        <x:v>45981</x:v>
      </x:c>
      <x:c r="D757" s="26" t="n">
        <x:v>342000</x:v>
      </x:c>
      <x:c r="E757" s="9" t="inlineStr">
        <x:is>
          <x:t xml:space="preserve">РТ-000565</x:t>
        </x:is>
      </x:c>
      <x:c r="F757" s="9" t="inlineStr">
        <x:is>
          <x:t xml:space="preserve">Подшипники</x:t>
        </x:is>
      </x:c>
      <x:c r="G757" s="9" t="inlineStr">
        <x:is>
          <x:t xml:space="preserve">Петров Илья</x:t>
        </x:is>
      </x:c>
      <x:c r="H757" s="26" t="n">
        <x:v>0</x:v>
      </x:c>
    </x:row>
    <x:row r="758" ht="28" customHeight="1">
      <x:c r="A758" s="9" t="inlineStr">
        <x:is>
          <x:t xml:space="preserve">КЛ-001</x:t>
        </x:is>
      </x:c>
      <x:c r="B758" s="9" t="inlineStr">
        <x:is>
          <x:t xml:space="preserve">ООО «АлтайКомплект»</x:t>
        </x:is>
      </x:c>
      <x:c r="C758" s="25" t="n">
        <x:v>45887</x:v>
      </x:c>
      <x:c r="D758" s="26" t="n">
        <x:v>41000</x:v>
      </x:c>
      <x:c r="E758" s="9" t="inlineStr">
        <x:is>
          <x:t xml:space="preserve">РТ-000036</x:t>
        </x:is>
      </x:c>
      <x:c r="F758" s="9" t="inlineStr">
        <x:is>
          <x:t xml:space="preserve">Подшипники</x:t>
        </x:is>
      </x:c>
      <x:c r="G758" s="9" t="inlineStr">
        <x:is>
          <x:t xml:space="preserve">Иванова Анна</x:t>
        </x:is>
      </x:c>
      <x:c r="H758" s="26" t="n">
        <x:v>0</x:v>
      </x:c>
    </x:row>
    <x:row r="759" ht="28" customHeight="1">
      <x:c r="A759" s="9" t="inlineStr">
        <x:is>
          <x:t xml:space="preserve">КЛ-038</x:t>
        </x:is>
      </x:c>
      <x:c r="B759" s="9" t="inlineStr">
        <x:is>
          <x:t xml:space="preserve">ООО «ФлагманСнаб»</x:t>
        </x:is>
      </x:c>
      <x:c r="C759" s="25" t="n">
        <x:v>46068</x:v>
      </x:c>
      <x:c r="D759" s="26" t="n">
        <x:v>1799000</x:v>
      </x:c>
      <x:c r="E759" s="9" t="inlineStr">
        <x:is>
          <x:t xml:space="preserve">РТ-000975</x:t>
        </x:is>
      </x:c>
      <x:c r="F759" s="9" t="inlineStr">
        <x:is>
          <x:t xml:space="preserve">Кабель</x:t>
        </x:is>
      </x:c>
      <x:c r="G759" s="9" t="inlineStr">
        <x:is>
          <x:t xml:space="preserve">Петров Илья</x:t>
        </x:is>
      </x:c>
      <x:c r="H759" s="26" t="n">
        <x:v>0</x:v>
      </x:c>
    </x:row>
    <x:row r="760" ht="28" customHeight="1">
      <x:c r="A760" s="9" t="inlineStr">
        <x:is>
          <x:t xml:space="preserve">КЛ-014</x:t>
        </x:is>
      </x:c>
      <x:c r="B760" s="9" t="inlineStr">
        <x:is>
          <x:t xml:space="preserve">ООО «РегионТех»</x:t>
        </x:is>
      </x:c>
      <x:c r="C760" s="25" t="n">
        <x:v>45510</x:v>
      </x:c>
      <x:c r="D760" s="26" t="n">
        <x:v>197000</x:v>
      </x:c>
      <x:c r="E760" s="9" t="inlineStr">
        <x:is>
          <x:t xml:space="preserve">РТ-000446</x:t>
        </x:is>
      </x:c>
      <x:c r="F760" s="9" t="inlineStr">
        <x:is>
          <x:t xml:space="preserve">Инструмент</x:t>
        </x:is>
      </x:c>
      <x:c r="G760" s="9" t="inlineStr">
        <x:is>
          <x:t xml:space="preserve">Петров Илья</x:t>
        </x:is>
      </x:c>
      <x:c r="H760" s="26" t="n">
        <x:v>0</x:v>
      </x:c>
    </x:row>
    <x:row r="761" ht="28" customHeight="1">
      <x:c r="A761" s="9" t="inlineStr">
        <x:is>
          <x:t xml:space="preserve">КЛ-033</x:t>
        </x:is>
      </x:c>
      <x:c r="B761" s="9" t="inlineStr">
        <x:is>
          <x:t xml:space="preserve">ООО «МультиПоставка»</x:t>
        </x:is>
      </x:c>
      <x:c r="C761" s="25" t="n">
        <x:v>46170</x:v>
      </x:c>
      <x:c r="D761" s="26" t="n">
        <x:v>426000</x:v>
      </x:c>
      <x:c r="E761" s="9" t="inlineStr">
        <x:is>
          <x:t xml:space="preserve">РТ-000856</x:t>
        </x:is>
      </x:c>
      <x:c r="F761" s="9" t="inlineStr">
        <x:is>
          <x:t xml:space="preserve">Кабель</x:t>
        </x:is>
      </x:c>
      <x:c r="G761" s="9" t="inlineStr">
        <x:is>
          <x:t xml:space="preserve">Иванова Анна</x:t>
        </x:is>
      </x:c>
      <x:c r="H761" s="26" t="n">
        <x:v>0</x:v>
      </x:c>
    </x:row>
    <x:row r="762" ht="28" customHeight="1">
      <x:c r="A762" s="9" t="inlineStr">
        <x:is>
          <x:t xml:space="preserve">КЛ-010</x:t>
        </x:is>
      </x:c>
      <x:c r="B762" s="9" t="inlineStr">
        <x:is>
          <x:t xml:space="preserve">ООО «ОрионПром»</x:t>
        </x:is>
      </x:c>
      <x:c r="C762" s="25" t="n">
        <x:v>45900</x:v>
      </x:c>
      <x:c r="D762" s="26" t="n">
        <x:v>150000</x:v>
      </x:c>
      <x:c r="E762" s="9" t="inlineStr">
        <x:is>
          <x:t xml:space="preserve">РТ-000327</x:t>
        </x:is>
      </x:c>
      <x:c r="F762" s="9" t="inlineStr">
        <x:is>
          <x:t xml:space="preserve">Промышленная химия</x:t>
        </x:is>
      </x:c>
      <x:c r="G762" s="9" t="inlineStr">
        <x:is>
          <x:t xml:space="preserve">Петров Илья</x:t>
        </x:is>
      </x:c>
      <x:c r="H762" s="26" t="n">
        <x:v>0</x:v>
      </x:c>
    </x:row>
    <x:row r="763" ht="28" customHeight="1">
      <x:c r="A763" s="9" t="inlineStr">
        <x:is>
          <x:t xml:space="preserve">КЛ-031</x:t>
        </x:is>
      </x:c>
      <x:c r="B763" s="9" t="inlineStr">
        <x:is>
          <x:t xml:space="preserve">ООО «РеверсСнаб»</x:t>
        </x:is>
      </x:c>
      <x:c r="C763" s="25" t="n">
        <x:v>46272</x:v>
      </x:c>
      <x:c r="D763" s="26" t="n">
        <x:v>0</x:v>
      </x:c>
      <x:c r="E763" s="9" t="inlineStr">
        <x:is>
          <x:t xml:space="preserve">ВЗ-000737</x:t>
        </x:is>
      </x:c>
      <x:c r="F763" s="9" t="inlineStr">
        <x:is>
          <x:t xml:space="preserve">Подшипники</x:t>
        </x:is>
      </x:c>
      <x:c r="G763" s="9" t="inlineStr">
        <x:is>
          <x:t xml:space="preserve">Соколова Мария</x:t>
        </x:is>
      </x:c>
      <x:c r="H763" s="26" t="n">
        <x:v>25000</x:v>
      </x:c>
    </x:row>
    <x:row r="764" ht="28" customHeight="1">
      <x:c r="A764" s="9" t="inlineStr">
        <x:is>
          <x:t xml:space="preserve">КЛ-006</x:t>
        </x:is>
      </x:c>
      <x:c r="B764" s="9" t="inlineStr">
        <x:is>
          <x:t xml:space="preserve">ООО «СибирьКабель»</x:t>
        </x:is>
      </x:c>
      <x:c r="C764" s="25" t="n">
        <x:v>45723</x:v>
      </x:c>
      <x:c r="D764" s="26" t="n">
        <x:v>102000</x:v>
      </x:c>
      <x:c r="E764" s="9" t="inlineStr">
        <x:is>
          <x:t xml:space="preserve">РТ-000208</x:t>
        </x:is>
      </x:c>
      <x:c r="F764" s="9" t="inlineStr">
        <x:is>
          <x:t xml:space="preserve">Подшипники</x:t>
        </x:is>
      </x:c>
      <x:c r="G764" s="9" t="inlineStr">
        <x:is>
          <x:t xml:space="preserve">Петров Илья</x:t>
        </x:is>
      </x:c>
      <x:c r="H764" s="26" t="n">
        <x:v>0</x:v>
      </x:c>
    </x:row>
    <x:row r="765" ht="28" customHeight="1">
      <x:c r="A765" s="9" t="inlineStr">
        <x:is>
          <x:t xml:space="preserve">КЛ-029</x:t>
        </x:is>
      </x:c>
      <x:c r="B765" s="9" t="inlineStr">
        <x:is>
          <x:t xml:space="preserve">ООО «ВозвратКомплект»</x:t>
        </x:is>
      </x:c>
      <x:c r="C765" s="25" t="n">
        <x:v>45705</x:v>
      </x:c>
      <x:c r="D765" s="26" t="n">
        <x:v>99000</x:v>
      </x:c>
      <x:c r="E765" s="9" t="inlineStr">
        <x:is>
          <x:t xml:space="preserve">РТ-000618</x:t>
        </x:is>
      </x:c>
      <x:c r="F765" s="9" t="inlineStr">
        <x:is>
          <x:t xml:space="preserve">Инструмент</x:t>
        </x:is>
      </x:c>
      <x:c r="G765" s="9" t="inlineStr">
        <x:is>
          <x:t xml:space="preserve">Иванова Анна</x:t>
        </x:is>
      </x:c>
      <x:c r="H765" s="26" t="n">
        <x:v>0</x:v>
      </x:c>
    </x:row>
    <x:row r="766" ht="28" customHeight="1">
      <x:c r="A766" s="9" t="inlineStr">
        <x:is>
          <x:t xml:space="preserve">КЛ-002</x:t>
        </x:is>
      </x:c>
      <x:c r="B766" s="9" t="inlineStr">
        <x:is>
          <x:t xml:space="preserve">ООО «СеверПодшипник»</x:t>
        </x:is>
      </x:c>
      <x:c r="C766" s="25" t="n">
        <x:v>46173</x:v>
      </x:c>
      <x:c r="D766" s="26" t="n">
        <x:v>54000</x:v>
      </x:c>
      <x:c r="E766" s="9" t="inlineStr">
        <x:is>
          <x:t xml:space="preserve">РТ-000089</x:t>
        </x:is>
      </x:c>
      <x:c r="F766" s="9" t="inlineStr">
        <x:is>
          <x:t xml:space="preserve">Крепёж</x:t>
        </x:is>
      </x:c>
      <x:c r="G766" s="9" t="inlineStr">
        <x:is>
          <x:t xml:space="preserve">Петров Илья</x:t>
        </x:is>
      </x:c>
      <x:c r="H766" s="26" t="n">
        <x:v>0</x:v>
      </x:c>
    </x:row>
    <x:row r="767" ht="28" customHeight="1">
      <x:c r="A767" s="9" t="inlineStr">
        <x:is>
          <x:t xml:space="preserve">КЛ-040</x:t>
        </x:is>
      </x:c>
      <x:c r="B767" s="9" t="inlineStr">
        <x:is>
          <x:t xml:space="preserve">ООО «МалыйРесурс»</x:t>
        </x:is>
      </x:c>
      <x:c r="C767" s="25" t="n">
        <x:v>45435</x:v>
      </x:c>
      <x:c r="D767" s="26" t="n">
        <x:v>3000</x:v>
      </x:c>
      <x:c r="E767" s="9" t="inlineStr">
        <x:is>
          <x:t xml:space="preserve">РТ-001028</x:t>
        </x:is>
      </x:c>
      <x:c r="F767" s="9" t="inlineStr">
        <x:is>
          <x:t xml:space="preserve">Промышленная химия</x:t>
        </x:is>
      </x:c>
      <x:c r="G767" s="9" t="inlineStr">
        <x:is>
          <x:t xml:space="preserve">Кузнецов Павел</x:t>
        </x:is>
      </x:c>
      <x:c r="H767" s="26" t="n">
        <x:v>0</x:v>
      </x:c>
    </x:row>
    <x:row r="768" ht="28" customHeight="1">
      <x:c r="A768" s="9" t="inlineStr">
        <x:is>
          <x:t xml:space="preserve">КЛ-021</x:t>
        </x:is>
      </x:c>
      <x:c r="B768" s="9" t="inlineStr">
        <x:is>
          <x:t xml:space="preserve">ООО «АгроСезон»</x:t>
        </x:is>
      </x:c>
      <x:c r="C768" s="25" t="n">
        <x:v>45376</x:v>
      </x:c>
      <x:c r="D768" s="26" t="n">
        <x:v>283000</x:v>
      </x:c>
      <x:c r="E768" s="9" t="inlineStr">
        <x:is>
          <x:t xml:space="preserve">РТ-000499</x:t>
        </x:is>
      </x:c>
      <x:c r="F768" s="9" t="inlineStr">
        <x:is>
          <x:t xml:space="preserve">Подшипники</x:t>
        </x:is>
      </x:c>
      <x:c r="G768" s="9" t="inlineStr">
        <x:is>
          <x:t xml:space="preserve">Иванова Анна</x:t>
        </x:is>
      </x:c>
      <x:c r="H768" s="26" t="n">
        <x:v>0</x:v>
      </x:c>
    </x:row>
    <x:row r="769" ht="28" customHeight="1">
      <x:c r="A769" s="9" t="inlineStr">
        <x:is>
          <x:t xml:space="preserve">КЛ-036</x:t>
        </x:is>
      </x:c>
      <x:c r="B769" s="9" t="inlineStr">
        <x:is>
          <x:t xml:space="preserve">ООО «РазовыйПоток»</x:t>
        </x:is>
      </x:c>
      <x:c r="C769" s="25" t="n">
        <x:v>46087</x:v>
      </x:c>
      <x:c r="D769" s="26" t="n">
        <x:v>462000</x:v>
      </x:c>
      <x:c r="E769" s="9" t="inlineStr">
        <x:is>
          <x:t xml:space="preserve">РТ-000909</x:t>
        </x:is>
      </x:c>
      <x:c r="F769" s="9" t="inlineStr">
        <x:is>
          <x:t xml:space="preserve">Подшипники</x:t>
        </x:is>
      </x:c>
      <x:c r="G769" s="9" t="inlineStr">
        <x:is>
          <x:t xml:space="preserve">Кузнецов Павел</x:t>
        </x:is>
      </x:c>
      <x:c r="H769" s="26" t="n">
        <x:v>0</x:v>
      </x:c>
    </x:row>
    <x:row r="770" ht="28" customHeight="1">
      <x:c r="A770" s="9" t="inlineStr">
        <x:is>
          <x:t xml:space="preserve">КЛ-012</x:t>
        </x:is>
      </x:c>
      <x:c r="B770" s="9" t="inlineStr">
        <x:is>
          <x:t xml:space="preserve">ООО «ОптМеханика»</x:t>
        </x:is>
      </x:c>
      <x:c r="C770" s="25" t="n">
        <x:v>45480</x:v>
      </x:c>
      <x:c r="D770" s="26" t="n">
        <x:v>175000</x:v>
      </x:c>
      <x:c r="E770" s="9" t="inlineStr">
        <x:is>
          <x:t xml:space="preserve">РТ-000380</x:t>
        </x:is>
      </x:c>
      <x:c r="F770" s="9" t="inlineStr">
        <x:is>
          <x:t xml:space="preserve">Крепёж</x:t>
        </x:is>
      </x:c>
      <x:c r="G770" s="9" t="inlineStr">
        <x:is>
          <x:t xml:space="preserve">Кузнецов Павел</x:t>
        </x:is>
      </x:c>
      <x:c r="H770" s="26" t="n">
        <x:v>0</x:v>
      </x:c>
    </x:row>
    <x:row r="771" ht="28" customHeight="1">
      <x:c r="A771" s="9" t="inlineStr">
        <x:is>
          <x:t xml:space="preserve">КЛ-032</x:t>
        </x:is>
      </x:c>
      <x:c r="B771" s="9" t="inlineStr">
        <x:is>
          <x:t xml:space="preserve">ООО «ДеньКомплект»</x:t>
        </x:is>
      </x:c>
      <x:c r="C771" s="25" t="n">
        <x:v>46080</x:v>
      </x:c>
      <x:c r="D771" s="26" t="n">
        <x:v>62100</x:v>
      </x:c>
      <x:c r="E771" s="9" t="inlineStr">
        <x:is>
          <x:t xml:space="preserve">РТ-000790</x:t>
        </x:is>
      </x:c>
      <x:c r="F771" s="9" t="inlineStr">
        <x:is>
          <x:t xml:space="preserve">Крепёж</x:t>
        </x:is>
      </x:c>
      <x:c r="G771" s="9" t="inlineStr">
        <x:is>
          <x:t xml:space="preserve">Кузнецов Павел</x:t>
        </x:is>
      </x:c>
      <x:c r="H771" s="26" t="n">
        <x:v>0</x:v>
      </x:c>
    </x:row>
    <x:row r="772" ht="28" customHeight="1">
      <x:c r="A772" s="9" t="inlineStr">
        <x:is>
          <x:t xml:space="preserve">КЛ-008</x:t>
        </x:is>
      </x:c>
      <x:c r="B772" s="9" t="inlineStr">
        <x:is>
          <x:t xml:space="preserve">ООО «РесурсПоставка»</x:t>
        </x:is>
      </x:c>
      <x:c r="C772" s="25" t="n">
        <x:v>45825</x:v>
      </x:c>
      <x:c r="D772" s="26" t="n">
        <x:v>127000</x:v>
      </x:c>
      <x:c r="E772" s="9" t="inlineStr">
        <x:is>
          <x:t xml:space="preserve">РТ-000261</x:t>
        </x:is>
      </x:c>
      <x:c r="F772" s="9" t="inlineStr">
        <x:is>
          <x:t xml:space="preserve">Кабель</x:t>
        </x:is>
      </x:c>
      <x:c r="G772" s="9" t="inlineStr">
        <x:is>
          <x:t xml:space="preserve">Кузнецов Павел</x:t>
        </x:is>
      </x:c>
      <x:c r="H772" s="26" t="n">
        <x:v>0</x:v>
      </x:c>
    </x:row>
    <x:row r="773" ht="28" customHeight="1">
      <x:c r="A773" s="9" t="inlineStr">
        <x:is>
          <x:t xml:space="preserve">КЛ-030</x:t>
        </x:is>
      </x:c>
      <x:c r="B773" s="9" t="inlineStr">
        <x:is>
          <x:t xml:space="preserve">ООО «КачествоОпт»</x:t>
        </x:is>
      </x:c>
      <x:c r="C773" s="25" t="n">
        <x:v>45840</x:v>
      </x:c>
      <x:c r="D773" s="26" t="n">
        <x:v>101000</x:v>
      </x:c>
      <x:c r="E773" s="9" t="inlineStr">
        <x:is>
          <x:t xml:space="preserve">РТ-000671</x:t>
        </x:is>
      </x:c>
      <x:c r="F773" s="9" t="inlineStr">
        <x:is>
          <x:t xml:space="preserve">Промышленная химия</x:t>
        </x:is>
      </x:c>
      <x:c r="G773" s="9" t="inlineStr">
        <x:is>
          <x:t xml:space="preserve">Петров Илья</x:t>
        </x:is>
      </x:c>
      <x:c r="H773" s="26" t="n">
        <x:v>0</x:v>
      </x:c>
    </x:row>
    <x:row r="774" ht="28" customHeight="1">
      <x:c r="A774" s="9" t="inlineStr">
        <x:is>
          <x:t xml:space="preserve">КЛ-005</x:t>
        </x:is>
      </x:c>
      <x:c r="B774" s="9" t="inlineStr">
        <x:is>
          <x:t xml:space="preserve">ООО «УралКрепёж»</x:t>
        </x:is>
      </x:c>
      <x:c r="C774" s="25" t="n">
        <x:v>45327</x:v>
      </x:c>
      <x:c r="D774" s="26" t="n">
        <x:v>91000</x:v>
      </x:c>
      <x:c r="E774" s="9" t="inlineStr">
        <x:is>
          <x:t xml:space="preserve">РТ-000142</x:t>
        </x:is>
      </x:c>
      <x:c r="F774" s="9" t="inlineStr">
        <x:is>
          <x:t xml:space="preserve">Промышленная химия</x:t>
        </x:is>
      </x:c>
      <x:c r="G774" s="9" t="inlineStr">
        <x:is>
          <x:t xml:space="preserve">Иванова Анна</x:t>
        </x:is>
      </x:c>
      <x:c r="H774" s="26" t="n">
        <x:v>0</x:v>
      </x:c>
    </x:row>
    <x:row r="775" ht="28" customHeight="1">
      <x:c r="A775" s="9" t="inlineStr">
        <x:is>
          <x:t xml:space="preserve">КЛ-025</x:t>
        </x:is>
      </x:c>
      <x:c r="B775" s="9" t="inlineStr">
        <x:is>
          <x:t xml:space="preserve">ООО «ИнжСтрой»</x:t>
        </x:is>
      </x:c>
      <x:c r="C775" s="25" t="n">
        <x:v>45940</x:v>
      </x:c>
      <x:c r="D775" s="26" t="n">
        <x:v>331000</x:v>
      </x:c>
      <x:c r="E775" s="9" t="inlineStr">
        <x:is>
          <x:t xml:space="preserve">РТ-000552</x:t>
        </x:is>
      </x:c>
      <x:c r="F775" s="9" t="inlineStr">
        <x:is>
          <x:t xml:space="preserve">Промышленная химия</x:t>
        </x:is>
      </x:c>
      <x:c r="G775" s="9" t="inlineStr">
        <x:is>
          <x:t xml:space="preserve">Иванова Анна</x:t>
        </x:is>
      </x:c>
      <x:c r="H775" s="26" t="n">
        <x:v>0</x:v>
      </x:c>
    </x:row>
    <x:row r="776" ht="28" customHeight="1">
      <x:c r="A776" s="9" t="inlineStr">
        <x:is>
          <x:t xml:space="preserve">КЛ-001</x:t>
        </x:is>
      </x:c>
      <x:c r="B776" s="9" t="inlineStr">
        <x:is>
          <x:t xml:space="preserve">ООО «АлтайКомплект»</x:t>
        </x:is>
      </x:c>
      <x:c r="C776" s="25" t="n">
        <x:v>45627</x:v>
      </x:c>
      <x:c r="D776" s="26" t="n">
        <x:v>43000</x:v>
      </x:c>
      <x:c r="E776" s="9" t="inlineStr">
        <x:is>
          <x:t xml:space="preserve">РТ-000023</x:t>
        </x:is>
      </x:c>
      <x:c r="F776" s="9" t="inlineStr">
        <x:is>
          <x:t xml:space="preserve">Подшипники</x:t>
        </x:is>
      </x:c>
      <x:c r="G776" s="9" t="inlineStr">
        <x:is>
          <x:t xml:space="preserve">Иванова Анна</x:t>
        </x:is>
      </x:c>
      <x:c r="H776" s="26" t="n">
        <x:v>0</x:v>
      </x:c>
    </x:row>
    <x:row r="777" ht="28" customHeight="1">
      <x:c r="A777" s="9" t="inlineStr">
        <x:is>
          <x:t xml:space="preserve">КЛ-038</x:t>
        </x:is>
      </x:c>
      <x:c r="B777" s="9" t="inlineStr">
        <x:is>
          <x:t xml:space="preserve">ООО «ФлагманСнаб»</x:t>
        </x:is>
      </x:c>
      <x:c r="C777" s="25" t="n">
        <x:v>45678</x:v>
      </x:c>
      <x:c r="D777" s="26" t="n">
        <x:v>1801000</x:v>
      </x:c>
      <x:c r="E777" s="9" t="inlineStr">
        <x:is>
          <x:t xml:space="preserve">РТ-000962</x:t>
        </x:is>
      </x:c>
      <x:c r="F777" s="9" t="inlineStr">
        <x:is>
          <x:t xml:space="preserve">Кабель</x:t>
        </x:is>
      </x:c>
      <x:c r="G777" s="9" t="inlineStr">
        <x:is>
          <x:t xml:space="preserve">Петров Илья</x:t>
        </x:is>
      </x:c>
      <x:c r="H777" s="26" t="n">
        <x:v>0</x:v>
      </x:c>
    </x:row>
    <x:row r="778" ht="28" customHeight="1">
      <x:c r="A778" s="9" t="inlineStr">
        <x:is>
          <x:t xml:space="preserve">КЛ-013</x:t>
        </x:is>
      </x:c>
      <x:c r="B778" s="9" t="inlineStr">
        <x:is>
          <x:t xml:space="preserve">ООО «БазисИнструмент»</x:t>
        </x:is>
      </x:c>
      <x:c r="C778" s="25" t="n">
        <x:v>46095</x:v>
      </x:c>
      <x:c r="D778" s="26" t="n">
        <x:v>186000</x:v>
      </x:c>
      <x:c r="E778" s="9" t="inlineStr">
        <x:is>
          <x:t xml:space="preserve">РТ-000433</x:t>
        </x:is>
      </x:c>
      <x:c r="F778" s="9" t="inlineStr">
        <x:is>
          <x:t xml:space="preserve">Кабель</x:t>
        </x:is>
      </x:c>
      <x:c r="G778" s="9" t="inlineStr">
        <x:is>
          <x:t xml:space="preserve">Иванова Анна</x:t>
        </x:is>
      </x:c>
      <x:c r="H778" s="26" t="n">
        <x:v>0</x:v>
      </x:c>
    </x:row>
    <x:row r="779" ht="28" customHeight="1">
      <x:c r="A779" s="9" t="inlineStr">
        <x:is>
          <x:t xml:space="preserve">КЛ-033</x:t>
        </x:is>
      </x:c>
      <x:c r="B779" s="9" t="inlineStr">
        <x:is>
          <x:t xml:space="preserve">ООО «МультиПоставка»</x:t>
        </x:is>
      </x:c>
      <x:c r="C779" s="25" t="n">
        <x:v>45900</x:v>
      </x:c>
      <x:c r="D779" s="26" t="n">
        <x:v>63900</x:v>
      </x:c>
      <x:c r="E779" s="9" t="inlineStr">
        <x:is>
          <x:t xml:space="preserve">РТ-000843</x:t>
        </x:is>
      </x:c>
      <x:c r="F779" s="9" t="inlineStr">
        <x:is>
          <x:t xml:space="preserve">Кабель</x:t>
        </x:is>
      </x:c>
      <x:c r="G779" s="9" t="inlineStr">
        <x:is>
          <x:t xml:space="preserve">Иванова Анна</x:t>
        </x:is>
      </x:c>
      <x:c r="H779" s="26" t="n">
        <x:v>0</x:v>
      </x:c>
    </x:row>
    <x:row r="780" ht="28" customHeight="1">
      <x:c r="A780" s="9" t="inlineStr">
        <x:is>
          <x:t xml:space="preserve">КЛ-010</x:t>
        </x:is>
      </x:c>
      <x:c r="B780" s="9" t="inlineStr">
        <x:is>
          <x:t xml:space="preserve">ООО «ОрионПром»</x:t>
        </x:is>
      </x:c>
      <x:c r="C780" s="25" t="n">
        <x:v>45510</x:v>
      </x:c>
      <x:c r="D780" s="26" t="n">
        <x:v>149000</x:v>
      </x:c>
      <x:c r="E780" s="9" t="inlineStr">
        <x:is>
          <x:t xml:space="preserve">РТ-000314</x:t>
        </x:is>
      </x:c>
      <x:c r="F780" s="9" t="inlineStr">
        <x:is>
          <x:t xml:space="preserve">Промышленная химия</x:t>
        </x:is>
      </x:c>
      <x:c r="G780" s="9" t="inlineStr">
        <x:is>
          <x:t xml:space="preserve">Петров Илья</x:t>
        </x:is>
      </x:c>
      <x:c r="H780" s="26" t="n">
        <x:v>0</x:v>
      </x:c>
    </x:row>
    <x:row r="781" ht="28" customHeight="1">
      <x:c r="A781" s="9" t="inlineStr">
        <x:is>
          <x:t xml:space="preserve">КЛ-031</x:t>
        </x:is>
      </x:c>
      <x:c r="B781" s="9" t="inlineStr">
        <x:is>
          <x:t xml:space="preserve">ООО «РеверсСнаб»</x:t>
        </x:is>
      </x:c>
      <x:c r="C781" s="25" t="n">
        <x:v>45922</x:v>
      </x:c>
      <x:c r="D781" s="26" t="n">
        <x:v>0</x:v>
      </x:c>
      <x:c r="E781" s="9" t="inlineStr">
        <x:is>
          <x:t xml:space="preserve">ВЗ-000724</x:t>
        </x:is>
      </x:c>
      <x:c r="F781" s="9" t="inlineStr">
        <x:is>
          <x:t xml:space="preserve">Подшипники</x:t>
        </x:is>
      </x:c>
      <x:c r="G781" s="9" t="inlineStr">
        <x:is>
          <x:t xml:space="preserve">Соколова Мария</x:t>
        </x:is>
      </x:c>
      <x:c r="H781" s="26" t="n">
        <x:v>25000</x:v>
      </x:c>
    </x:row>
    <x:row r="782" ht="28" customHeight="1">
      <x:c r="A782" s="9" t="inlineStr">
        <x:is>
          <x:t xml:space="preserve">КЛ-006</x:t>
        </x:is>
      </x:c>
      <x:c r="B782" s="9" t="inlineStr">
        <x:is>
          <x:t xml:space="preserve">ООО «СибирьКабель»</x:t>
        </x:is>
      </x:c>
      <x:c r="C782" s="25" t="n">
        <x:v>45333</x:v>
      </x:c>
      <x:c r="D782" s="26" t="n">
        <x:v>101000</x:v>
      </x:c>
      <x:c r="E782" s="9" t="inlineStr">
        <x:is>
          <x:t xml:space="preserve">РТ-000195</x:t>
        </x:is>
      </x:c>
      <x:c r="F782" s="9" t="inlineStr">
        <x:is>
          <x:t xml:space="preserve">Подшипники</x:t>
        </x:is>
      </x:c>
      <x:c r="G782" s="9" t="inlineStr">
        <x:is>
          <x:t xml:space="preserve">Петров Илья</x:t>
        </x:is>
      </x:c>
      <x:c r="H782" s="26" t="n">
        <x:v>0</x:v>
      </x:c>
    </x:row>
    <x:row r="783" ht="28" customHeight="1">
      <x:c r="A783" s="9" t="inlineStr">
        <x:is>
          <x:t xml:space="preserve">КЛ-029</x:t>
        </x:is>
      </x:c>
      <x:c r="B783" s="9" t="inlineStr">
        <x:is>
          <x:t xml:space="preserve">ООО «ВозвратКомплект»</x:t>
        </x:is>
      </x:c>
      <x:c r="C783" s="25" t="n">
        <x:v>45405</x:v>
      </x:c>
      <x:c r="D783" s="26" t="n">
        <x:v>101000</x:v>
      </x:c>
      <x:c r="E783" s="9" t="inlineStr">
        <x:is>
          <x:t xml:space="preserve">РТ-000605</x:t>
        </x:is>
      </x:c>
      <x:c r="F783" s="9" t="inlineStr">
        <x:is>
          <x:t xml:space="preserve">Инструмент</x:t>
        </x:is>
      </x:c>
      <x:c r="G783" s="9" t="inlineStr">
        <x:is>
          <x:t xml:space="preserve">Иванова Анна</x:t>
        </x:is>
      </x:c>
      <x:c r="H783" s="26" t="n">
        <x:v>0</x:v>
      </x:c>
    </x:row>
    <x:row r="784" ht="28" customHeight="1">
      <x:c r="A784" s="9" t="inlineStr">
        <x:is>
          <x:t xml:space="preserve">КЛ-002</x:t>
        </x:is>
      </x:c>
      <x:c r="B784" s="9" t="inlineStr">
        <x:is>
          <x:t xml:space="preserve">ООО «СеверПодшипник»</x:t>
        </x:is>
      </x:c>
      <x:c r="C784" s="25" t="n">
        <x:v>45783</x:v>
      </x:c>
      <x:c r="D784" s="26" t="n">
        <x:v>53000</x:v>
      </x:c>
      <x:c r="E784" s="9" t="inlineStr">
        <x:is>
          <x:t xml:space="preserve">РТ-000076</x:t>
        </x:is>
      </x:c>
      <x:c r="F784" s="9" t="inlineStr">
        <x:is>
          <x:t xml:space="preserve">Крепёж</x:t>
        </x:is>
      </x:c>
      <x:c r="G784" s="9" t="inlineStr">
        <x:is>
          <x:t xml:space="preserve">Петров Илья</x:t>
        </x:is>
      </x:c>
      <x:c r="H784" s="26" t="n">
        <x:v>0</x:v>
      </x:c>
    </x:row>
    <x:row r="785" ht="28" customHeight="1">
      <x:c r="A785" s="9" t="inlineStr">
        <x:is>
          <x:t xml:space="preserve">КЛ-039</x:t>
        </x:is>
      </x:c>
      <x:c r="B785" s="9" t="inlineStr">
        <x:is>
          <x:t xml:space="preserve">ООО «МикроКрепёж»</x:t>
        </x:is>
      </x:c>
      <x:c r="C785" s="25" t="n">
        <x:v>45875</x:v>
      </x:c>
      <x:c r="D785" s="26" t="n">
        <x:v>3000</x:v>
      </x:c>
      <x:c r="E785" s="9" t="inlineStr">
        <x:is>
          <x:t xml:space="preserve">РТ-001015</x:t>
        </x:is>
      </x:c>
      <x:c r="F785" s="9" t="inlineStr">
        <x:is>
          <x:t xml:space="preserve">Инструмент</x:t>
        </x:is>
      </x:c>
      <x:c r="G785" s="9" t="inlineStr">
        <x:is>
          <x:t xml:space="preserve">Соколова Мария</x:t>
        </x:is>
      </x:c>
      <x:c r="H785" s="26" t="n">
        <x:v>0</x:v>
      </x:c>
    </x:row>
    <x:row r="786" ht="28" customHeight="1">
      <x:c r="A786" s="9" t="inlineStr">
        <x:is>
          <x:t xml:space="preserve">КЛ-017</x:t>
        </x:is>
      </x:c>
      <x:c r="B786" s="9" t="inlineStr">
        <x:is>
          <x:t xml:space="preserve">ООО «ПорогКомплект»</x:t>
        </x:is>
      </x:c>
      <x:c r="C786" s="25" t="n">
        <x:v>45725</x:v>
      </x:c>
      <x:c r="D786" s="26" t="n">
        <x:v>89000</x:v>
      </x:c>
      <x:c r="E786" s="9" t="inlineStr">
        <x:is>
          <x:t xml:space="preserve">РТ-000486</x:t>
        </x:is>
      </x:c>
      <x:c r="F786" s="9" t="inlineStr">
        <x:is>
          <x:t xml:space="preserve">Крепёж</x:t>
        </x:is>
      </x:c>
      <x:c r="G786" s="9" t="inlineStr">
        <x:is>
          <x:t xml:space="preserve">Иванова Анна</x:t>
        </x:is>
      </x:c>
      <x:c r="H786" s="26" t="n">
        <x:v>0</x:v>
      </x:c>
    </x:row>
    <x:row r="787" ht="28" customHeight="1">
      <x:c r="A787" s="9" t="inlineStr">
        <x:is>
          <x:t xml:space="preserve">КЛ-036</x:t>
        </x:is>
      </x:c>
      <x:c r="B787" s="9" t="inlineStr">
        <x:is>
          <x:t xml:space="preserve">ООО «РазовыйПоток»</x:t>
        </x:is>
      </x:c>
      <x:c r="C787" s="25" t="n">
        <x:v>45337</x:v>
      </x:c>
      <x:c r="D787" s="26" t="n">
        <x:v>461000</x:v>
      </x:c>
      <x:c r="E787" s="9" t="inlineStr">
        <x:is>
          <x:t xml:space="preserve">РТ-000896</x:t>
        </x:is>
      </x:c>
      <x:c r="F787" s="9" t="inlineStr">
        <x:is>
          <x:t xml:space="preserve">Подшипники</x:t>
        </x:is>
      </x:c>
      <x:c r="G787" s="9" t="inlineStr">
        <x:is>
          <x:t xml:space="preserve">Кузнецов Павел</x:t>
        </x:is>
      </x:c>
      <x:c r="H787" s="26" t="n">
        <x:v>0</x:v>
      </x:c>
    </x:row>
    <x:row r="788" ht="28" customHeight="1">
      <x:c r="A788" s="9" t="inlineStr">
        <x:is>
          <x:t xml:space="preserve">КЛ-011</x:t>
        </x:is>
      </x:c>
      <x:c r="B788" s="9" t="inlineStr">
        <x:is>
          <x:t xml:space="preserve">ООО «СфераКомплект»</x:t>
        </x:is>
      </x:c>
      <x:c r="C788" s="25" t="n">
        <x:v>46095</x:v>
      </x:c>
      <x:c r="D788" s="26" t="n">
        <x:v>162000</x:v>
      </x:c>
      <x:c r="E788" s="9" t="inlineStr">
        <x:is>
          <x:t xml:space="preserve">РТ-000367</x:t>
        </x:is>
      </x:c>
      <x:c r="F788" s="9" t="inlineStr">
        <x:is>
          <x:t xml:space="preserve">Подшипники</x:t>
        </x:is>
      </x:c>
      <x:c r="G788" s="9" t="inlineStr">
        <x:is>
          <x:t xml:space="preserve">Соколова Мария</x:t>
        </x:is>
      </x:c>
      <x:c r="H788" s="26" t="n">
        <x:v>0</x:v>
      </x:c>
    </x:row>
    <x:row r="789" ht="28" customHeight="1">
      <x:c r="A789" s="9" t="inlineStr">
        <x:is>
          <x:t xml:space="preserve">КЛ-032</x:t>
        </x:is>
      </x:c>
      <x:c r="B789" s="9" t="inlineStr">
        <x:is>
          <x:t xml:space="preserve">ООО «ДеньКомплект»</x:t>
        </x:is>
      </x:c>
      <x:c r="C789" s="25" t="n">
        <x:v>45870</x:v>
      </x:c>
      <x:c r="D789" s="26" t="n">
        <x:v>413000</x:v>
      </x:c>
      <x:c r="E789" s="9" t="inlineStr">
        <x:is>
          <x:t xml:space="preserve">РТ-000777</x:t>
        </x:is>
      </x:c>
      <x:c r="F789" s="9" t="inlineStr">
        <x:is>
          <x:t xml:space="preserve">Крепёж</x:t>
        </x:is>
      </x:c>
      <x:c r="G789" s="9" t="inlineStr">
        <x:is>
          <x:t xml:space="preserve">Кузнецов Павел</x:t>
        </x:is>
      </x:c>
      <x:c r="H789" s="26" t="n">
        <x:v>0</x:v>
      </x:c>
    </x:row>
    <x:row r="790" ht="28" customHeight="1">
      <x:c r="A790" s="9" t="inlineStr">
        <x:is>
          <x:t xml:space="preserve">КЛ-007</x:t>
        </x:is>
      </x:c>
      <x:c r="B790" s="9" t="inlineStr">
        <x:is>
          <x:t xml:space="preserve">ООО «ПромКонтур»</x:t>
        </x:is>
      </x:c>
      <x:c r="C790" s="25" t="n">
        <x:v>46160</x:v>
      </x:c>
      <x:c r="D790" s="26" t="n">
        <x:v>114000</x:v>
      </x:c>
      <x:c r="E790" s="9" t="inlineStr">
        <x:is>
          <x:t xml:space="preserve">РТ-000248</x:t>
        </x:is>
      </x:c>
      <x:c r="F790" s="9" t="inlineStr">
        <x:is>
          <x:t xml:space="preserve">Крепёж</x:t>
        </x:is>
      </x:c>
      <x:c r="G790" s="9" t="inlineStr">
        <x:is>
          <x:t xml:space="preserve">Соколова Мария</x:t>
        </x:is>
      </x:c>
      <x:c r="H790" s="26" t="n">
        <x:v>0</x:v>
      </x:c>
    </x:row>
    <x:row r="791" ht="28" customHeight="1">
      <x:c r="A791" s="9" t="inlineStr">
        <x:is>
          <x:t xml:space="preserve">КЛ-030</x:t>
        </x:is>
      </x:c>
      <x:c r="B791" s="9" t="inlineStr">
        <x:is>
          <x:t xml:space="preserve">ООО «КачествоОпт»</x:t>
        </x:is>
      </x:c>
      <x:c r="C791" s="25" t="n">
        <x:v>45547</x:v>
      </x:c>
      <x:c r="D791" s="26" t="n">
        <x:v>0</x:v>
      </x:c>
      <x:c r="E791" s="9" t="inlineStr">
        <x:is>
          <x:t xml:space="preserve">ВЗ-000658</x:t>
        </x:is>
      </x:c>
      <x:c r="F791" s="9" t="inlineStr">
        <x:is>
          <x:t xml:space="preserve">Промышленная химия</x:t>
        </x:is>
      </x:c>
      <x:c r="G791" s="9" t="inlineStr">
        <x:is>
          <x:t xml:space="preserve">Петров Илья</x:t>
        </x:is>
      </x:c>
      <x:c r="H791" s="26" t="n">
        <x:v>100000</x:v>
      </x:c>
    </x:row>
    <x:row r="792" ht="28" customHeight="1">
      <x:c r="A792" s="9" t="inlineStr">
        <x:is>
          <x:t xml:space="preserve">КЛ-004</x:t>
        </x:is>
      </x:c>
      <x:c r="B792" s="9" t="inlineStr">
        <x:is>
          <x:t xml:space="preserve">ООО «ТехноОпт»</x:t>
        </x:is>
      </x:c>
      <x:c r="C792" s="25" t="n">
        <x:v>45945</x:v>
      </x:c>
      <x:c r="D792" s="26" t="n">
        <x:v>78000</x:v>
      </x:c>
      <x:c r="E792" s="9" t="inlineStr">
        <x:is>
          <x:t xml:space="preserve">РТ-000129</x:t>
        </x:is>
      </x:c>
      <x:c r="F792" s="9" t="inlineStr">
        <x:is>
          <x:t xml:space="preserve">Инструмент</x:t>
        </x:is>
      </x:c>
      <x:c r="G792" s="9" t="inlineStr">
        <x:is>
          <x:t xml:space="preserve">Кузнецов Павел</x:t>
        </x:is>
      </x:c>
      <x:c r="H792" s="26" t="n">
        <x:v>0</x:v>
      </x:c>
    </x:row>
    <x:row r="793" ht="28" customHeight="1">
      <x:c r="A793" s="9" t="inlineStr">
        <x:is>
          <x:t xml:space="preserve">КЛ-023</x:t>
        </x:is>
      </x:c>
      <x:c r="B793" s="9" t="inlineStr">
        <x:is>
          <x:t xml:space="preserve">ООО «СадТехника»</x:t>
        </x:is>
      </x:c>
      <x:c r="C793" s="25" t="n">
        <x:v>46106</x:v>
      </x:c>
      <x:c r="D793" s="26" t="n">
        <x:v>305000</x:v>
      </x:c>
      <x:c r="E793" s="9" t="inlineStr">
        <x:is>
          <x:t xml:space="preserve">РТ-000539</x:t>
        </x:is>
      </x:c>
      <x:c r="F793" s="9" t="inlineStr">
        <x:is>
          <x:t xml:space="preserve">Кабель</x:t>
        </x:is>
      </x:c>
      <x:c r="G793" s="9" t="inlineStr">
        <x:is>
          <x:t xml:space="preserve">Соколова Мария</x:t>
        </x:is>
      </x:c>
      <x:c r="H793" s="26" t="n">
        <x:v>0</x:v>
      </x:c>
    </x:row>
    <x:row r="794" ht="28" customHeight="1">
      <x:c r="A794" s="9" t="inlineStr">
        <x:is>
          <x:t xml:space="preserve">КЛ-001</x:t>
        </x:is>
      </x:c>
      <x:c r="B794" s="9" t="inlineStr">
        <x:is>
          <x:t xml:space="preserve">ООО «АлтайКомплект»</x:t>
        </x:is>
      </x:c>
      <x:c r="C794" s="25" t="n">
        <x:v>45367</x:v>
      </x:c>
      <x:c r="D794" s="26" t="n">
        <x:v>42000</x:v>
      </x:c>
      <x:c r="E794" s="9" t="inlineStr">
        <x:is>
          <x:t xml:space="preserve">РТ-000010</x:t>
        </x:is>
      </x:c>
      <x:c r="F794" s="9" t="inlineStr">
        <x:is>
          <x:t xml:space="preserve">Подшипники</x:t>
        </x:is>
      </x:c>
      <x:c r="G794" s="9" t="inlineStr">
        <x:is>
          <x:t xml:space="preserve">Иванова Анна</x:t>
        </x:is>
      </x:c>
      <x:c r="H794" s="26" t="n">
        <x:v>0</x:v>
      </x:c>
    </x:row>
    <x:row r="795" ht="28" customHeight="1">
      <x:c r="A795" s="9" t="inlineStr">
        <x:is>
          <x:t xml:space="preserve">КЛ-038</x:t>
        </x:is>
      </x:c>
      <x:c r="B795" s="9" t="inlineStr">
        <x:is>
          <x:t xml:space="preserve">ООО «ФлагманСнаб»</x:t>
        </x:is>
      </x:c>
      <x:c r="C795" s="25" t="n">
        <x:v>45288</x:v>
      </x:c>
      <x:c r="D795" s="26" t="n">
        <x:v>1800000</x:v>
      </x:c>
      <x:c r="E795" s="9" t="inlineStr">
        <x:is>
          <x:t xml:space="preserve">РТ-000949</x:t>
        </x:is>
      </x:c>
      <x:c r="F795" s="9" t="inlineStr">
        <x:is>
          <x:t xml:space="preserve">Кабель</x:t>
        </x:is>
      </x:c>
      <x:c r="G795" s="9" t="inlineStr">
        <x:is>
          <x:t xml:space="preserve">Петров Илья</x:t>
        </x:is>
      </x:c>
      <x:c r="H795" s="26" t="n">
        <x:v>0</x:v>
      </x:c>
    </x:row>
    <x:row r="796" ht="28" customHeight="1">
      <x:c r="A796" s="9" t="inlineStr">
        <x:is>
          <x:t xml:space="preserve">КЛ-013</x:t>
        </x:is>
      </x:c>
      <x:c r="B796" s="9" t="inlineStr">
        <x:is>
          <x:t xml:space="preserve">ООО «БазисИнструмент»</x:t>
        </x:is>
      </x:c>
      <x:c r="C796" s="25" t="n">
        <x:v>45705</x:v>
      </x:c>
      <x:c r="D796" s="26" t="n">
        <x:v>185000</x:v>
      </x:c>
      <x:c r="E796" s="9" t="inlineStr">
        <x:is>
          <x:t xml:space="preserve">РТ-000420</x:t>
        </x:is>
      </x:c>
      <x:c r="F796" s="9" t="inlineStr">
        <x:is>
          <x:t xml:space="preserve">Кабель</x:t>
        </x:is>
      </x:c>
      <x:c r="G796" s="9" t="inlineStr">
        <x:is>
          <x:t xml:space="preserve">Иванова Анна</x:t>
        </x:is>
      </x:c>
      <x:c r="H796" s="26" t="n">
        <x:v>0</x:v>
      </x:c>
    </x:row>
    <x:row r="797" ht="28" customHeight="1">
      <x:c r="A797" s="9" t="inlineStr">
        <x:is>
          <x:t xml:space="preserve">КЛ-033</x:t>
        </x:is>
      </x:c>
      <x:c r="B797" s="9" t="inlineStr">
        <x:is>
          <x:t xml:space="preserve">ООО «МультиПоставка»</x:t>
        </x:is>
      </x:c>
      <x:c r="C797" s="25" t="n">
        <x:v>45690</x:v>
      </x:c>
      <x:c r="D797" s="26" t="n">
        <x:v>425000</x:v>
      </x:c>
      <x:c r="E797" s="9" t="inlineStr">
        <x:is>
          <x:t xml:space="preserve">РТ-000830</x:t>
        </x:is>
      </x:c>
      <x:c r="F797" s="9" t="inlineStr">
        <x:is>
          <x:t xml:space="preserve">Кабель</x:t>
        </x:is>
      </x:c>
      <x:c r="G797" s="9" t="inlineStr">
        <x:is>
          <x:t xml:space="preserve">Иванова Анна</x:t>
        </x:is>
      </x:c>
      <x:c r="H797" s="26" t="n">
        <x:v>0</x:v>
      </x:c>
    </x:row>
    <x:row r="798" ht="28" customHeight="1">
      <x:c r="A798" s="9" t="inlineStr">
        <x:is>
          <x:t xml:space="preserve">КЛ-009</x:t>
        </x:is>
      </x:c>
      <x:c r="B798" s="9" t="inlineStr">
        <x:is>
          <x:t xml:space="preserve">ООО «МагистральСнаб»</x:t>
        </x:is>
      </x:c>
      <x:c r="C798" s="25" t="n">
        <x:v>46155</x:v>
      </x:c>
      <x:c r="D798" s="26" t="n">
        <x:v>137000</x:v>
      </x:c>
      <x:c r="E798" s="9" t="inlineStr">
        <x:is>
          <x:t xml:space="preserve">РТ-000301</x:t>
        </x:is>
      </x:c>
      <x:c r="F798" s="9" t="inlineStr">
        <x:is>
          <x:t xml:space="preserve">Инструмент</x:t>
        </x:is>
      </x:c>
      <x:c r="G798" s="9" t="inlineStr">
        <x:is>
          <x:t xml:space="preserve">Иванова Анна</x:t>
        </x:is>
      </x:c>
      <x:c r="H798" s="26" t="n">
        <x:v>0</x:v>
      </x:c>
    </x:row>
    <x:row r="799" ht="28" customHeight="1">
      <x:c r="A799" s="9" t="inlineStr">
        <x:is>
          <x:t xml:space="preserve">КЛ-031</x:t>
        </x:is>
      </x:c>
      <x:c r="B799" s="9" t="inlineStr">
        <x:is>
          <x:t xml:space="preserve">ООО «РеверсСнаб»</x:t>
        </x:is>
      </x:c>
      <x:c r="C799" s="25" t="n">
        <x:v>45645</x:v>
      </x:c>
      <x:c r="D799" s="26" t="n">
        <x:v>100000</x:v>
      </x:c>
      <x:c r="E799" s="9" t="inlineStr">
        <x:is>
          <x:t xml:space="preserve">РТ-000711</x:t>
        </x:is>
      </x:c>
      <x:c r="F799" s="9" t="inlineStr">
        <x:is>
          <x:t xml:space="preserve">Подшипники</x:t>
        </x:is>
      </x:c>
      <x:c r="G799" s="9" t="inlineStr">
        <x:is>
          <x:t xml:space="preserve">Соколова Мария</x:t>
        </x:is>
      </x:c>
      <x:c r="H799" s="26" t="n">
        <x:v>0</x:v>
      </x:c>
    </x:row>
    <x:row r="800" ht="28" customHeight="1">
      <x:c r="A800" s="9" t="inlineStr">
        <x:is>
          <x:t xml:space="preserve">КЛ-005</x:t>
        </x:is>
      </x:c>
      <x:c r="B800" s="9" t="inlineStr">
        <x:is>
          <x:t xml:space="preserve">ООО «УралКрепёж»</x:t>
        </x:is>
      </x:c>
      <x:c r="C800" s="25" t="n">
        <x:v>46127</x:v>
      </x:c>
      <x:c r="D800" s="26" t="n">
        <x:v>89000</x:v>
      </x:c>
      <x:c r="E800" s="9" t="inlineStr">
        <x:is>
          <x:t xml:space="preserve">РТ-000182</x:t>
        </x:is>
      </x:c>
      <x:c r="F800" s="9" t="inlineStr">
        <x:is>
          <x:t xml:space="preserve">Промышленная химия</x:t>
        </x:is>
      </x:c>
      <x:c r="G800" s="9" t="inlineStr">
        <x:is>
          <x:t xml:space="preserve">Иванова Анна</x:t>
        </x:is>
      </x:c>
      <x:c r="H800" s="26" t="n">
        <x:v>0</x:v>
      </x:c>
    </x:row>
    <x:row r="801" ht="28" customHeight="1">
      <x:c r="A801" s="9" t="inlineStr">
        <x:is>
          <x:t xml:space="preserve">КЛ-028</x:t>
        </x:is>
      </x:c>
      <x:c r="B801" s="9" t="inlineStr">
        <x:is>
          <x:t xml:space="preserve">ООО «РостСнаб»</x:t>
        </x:is>
      </x:c>
      <x:c r="C801" s="25" t="n">
        <x:v>46170</x:v>
      </x:c>
      <x:c r="D801" s="26" t="n">
        <x:v>365000</x:v>
      </x:c>
      <x:c r="E801" s="9" t="inlineStr">
        <x:is>
          <x:t xml:space="preserve">РТ-000592</x:t>
        </x:is>
      </x:c>
      <x:c r="F801" s="9" t="inlineStr">
        <x:is>
          <x:t xml:space="preserve">Кабель</x:t>
        </x:is>
      </x:c>
      <x:c r="G801" s="9" t="inlineStr">
        <x:is>
          <x:t xml:space="preserve">Кузнецов Павел</x:t>
        </x:is>
      </x:c>
      <x:c r="H801" s="26" t="n">
        <x:v>0</x:v>
      </x:c>
    </x:row>
    <x:row r="802" ht="28" customHeight="1">
      <x:c r="A802" s="9" t="inlineStr">
        <x:is>
          <x:t xml:space="preserve">КЛ-002</x:t>
        </x:is>
      </x:c>
      <x:c r="B802" s="9" t="inlineStr">
        <x:is>
          <x:t xml:space="preserve">ООО «СеверПодшипник»</x:t>
        </x:is>
      </x:c>
      <x:c r="C802" s="25" t="n">
        <x:v>45393</x:v>
      </x:c>
      <x:c r="D802" s="26" t="n">
        <x:v>55000</x:v>
      </x:c>
      <x:c r="E802" s="9" t="inlineStr">
        <x:is>
          <x:t xml:space="preserve">РТ-000063</x:t>
        </x:is>
      </x:c>
      <x:c r="F802" s="9" t="inlineStr">
        <x:is>
          <x:t xml:space="preserve">Крепёж</x:t>
        </x:is>
      </x:c>
      <x:c r="G802" s="9" t="inlineStr">
        <x:is>
          <x:t xml:space="preserve">Петров Илья</x:t>
        </x:is>
      </x:c>
      <x:c r="H802" s="26" t="n">
        <x:v>0</x:v>
      </x:c>
    </x:row>
    <x:row r="803" ht="28" customHeight="1">
      <x:c r="A803" s="9" t="inlineStr">
        <x:is>
          <x:t xml:space="preserve">КЛ-039</x:t>
        </x:is>
      </x:c>
      <x:c r="B803" s="9" t="inlineStr">
        <x:is>
          <x:t xml:space="preserve">ООО «МикроКрепёж»</x:t>
        </x:is>
      </x:c>
      <x:c r="C803" s="25" t="n">
        <x:v>45615</x:v>
      </x:c>
      <x:c r="D803" s="26" t="n">
        <x:v>2000</x:v>
      </x:c>
      <x:c r="E803" s="9" t="inlineStr">
        <x:is>
          <x:t xml:space="preserve">РТ-001002</x:t>
        </x:is>
      </x:c>
      <x:c r="F803" s="9" t="inlineStr">
        <x:is>
          <x:t xml:space="preserve">Инструмент</x:t>
        </x:is>
      </x:c>
      <x:c r="G803" s="9" t="inlineStr">
        <x:is>
          <x:t xml:space="preserve">Соколова Мария</x:t>
        </x:is>
      </x:c>
      <x:c r="H803" s="26" t="n">
        <x:v>0</x:v>
      </x:c>
    </x:row>
    <x:row r="804" ht="28" customHeight="1">
      <x:c r="A804" s="9" t="inlineStr">
        <x:is>
          <x:t xml:space="preserve">КЛ-016</x:t>
        </x:is>
      </x:c>
      <x:c r="B804" s="9" t="inlineStr">
        <x:is>
          <x:t xml:space="preserve">ООО «ГраньСнаб»</x:t>
        </x:is>
      </x:c>
      <x:c r="C804" s="25" t="n">
        <x:v>45426</x:v>
      </x:c>
      <x:c r="D804" s="26" t="n">
        <x:v>89000</x:v>
      </x:c>
      <x:c r="E804" s="9" t="inlineStr">
        <x:is>
          <x:t xml:space="preserve">РТ-000473</x:t>
        </x:is>
      </x:c>
      <x:c r="F804" s="9" t="inlineStr">
        <x:is>
          <x:t xml:space="preserve">Подшипники</x:t>
        </x:is>
      </x:c>
      <x:c r="G804" s="9" t="inlineStr">
        <x:is>
          <x:t xml:space="preserve">Кузнецов Павел</x:t>
        </x:is>
      </x:c>
      <x:c r="H804" s="26" t="n">
        <x:v>0</x:v>
      </x:c>
    </x:row>
    <x:row r="805" ht="28" customHeight="1">
      <x:c r="A805" s="9" t="inlineStr">
        <x:is>
          <x:t xml:space="preserve">КЛ-035</x:t>
        </x:is>
      </x:c>
      <x:c r="B805" s="9" t="inlineStr">
        <x:is>
          <x:t xml:space="preserve">ООО «НеритмСнаб»</x:t>
        </x:is>
      </x:c>
      <x:c r="C805" s="25" t="n">
        <x:v>45492</x:v>
      </x:c>
      <x:c r="D805" s="26" t="n">
        <x:v>450000</x:v>
      </x:c>
      <x:c r="E805" s="9" t="inlineStr">
        <x:is>
          <x:t xml:space="preserve">РТ-000883</x:t>
        </x:is>
      </x:c>
      <x:c r="F805" s="9" t="inlineStr">
        <x:is>
          <x:t xml:space="preserve">Промышленная химия</x:t>
        </x:is>
      </x:c>
      <x:c r="G805" s="9" t="inlineStr">
        <x:is>
          <x:t xml:space="preserve">Соколова Мария</x:t>
        </x:is>
      </x:c>
      <x:c r="H805" s="26" t="n">
        <x:v>0</x:v>
      </x:c>
    </x:row>
    <x:row r="806" ht="28" customHeight="1">
      <x:c r="A806" s="9" t="inlineStr">
        <x:is>
          <x:t xml:space="preserve">КЛ-011</x:t>
        </x:is>
      </x:c>
      <x:c r="B806" s="9" t="inlineStr">
        <x:is>
          <x:t xml:space="preserve">ООО «СфераКомплект»</x:t>
        </x:is>
      </x:c>
      <x:c r="C806" s="25" t="n">
        <x:v>45705</x:v>
      </x:c>
      <x:c r="D806" s="26" t="n">
        <x:v>161000</x:v>
      </x:c>
      <x:c r="E806" s="9" t="inlineStr">
        <x:is>
          <x:t xml:space="preserve">РТ-000354</x:t>
        </x:is>
      </x:c>
      <x:c r="F806" s="9" t="inlineStr">
        <x:is>
          <x:t xml:space="preserve">Подшипники</x:t>
        </x:is>
      </x:c>
      <x:c r="G806" s="9" t="inlineStr">
        <x:is>
          <x:t xml:space="preserve">Соколова Мария</x:t>
        </x:is>
      </x:c>
      <x:c r="H806" s="26" t="n">
        <x:v>0</x:v>
      </x:c>
    </x:row>
    <x:row r="807" ht="28" customHeight="1">
      <x:c r="A807" s="9" t="inlineStr">
        <x:is>
          <x:t xml:space="preserve">КЛ-032</x:t>
        </x:is>
      </x:c>
      <x:c r="B807" s="9" t="inlineStr">
        <x:is>
          <x:t xml:space="preserve">ООО «ДеньКомплект»</x:t>
        </x:is>
      </x:c>
      <x:c r="C807" s="25" t="n">
        <x:v>45630</x:v>
      </x:c>
      <x:c r="D807" s="26" t="n">
        <x:v>103500</x:v>
      </x:c>
      <x:c r="E807" s="9" t="inlineStr">
        <x:is>
          <x:t xml:space="preserve">РТ-000764</x:t>
        </x:is>
      </x:c>
      <x:c r="F807" s="9" t="inlineStr">
        <x:is>
          <x:t xml:space="preserve">Крепёж</x:t>
        </x:is>
      </x:c>
      <x:c r="G807" s="9" t="inlineStr">
        <x:is>
          <x:t xml:space="preserve">Кузнецов Павел</x:t>
        </x:is>
      </x:c>
      <x:c r="H807" s="26" t="n">
        <x:v>0</x:v>
      </x:c>
    </x:row>
    <x:row r="808" ht="28" customHeight="1">
      <x:c r="A808" s="9" t="inlineStr">
        <x:is>
          <x:t xml:space="preserve">КЛ-007</x:t>
        </x:is>
      </x:c>
      <x:c r="B808" s="9" t="inlineStr">
        <x:is>
          <x:t xml:space="preserve">ООО «ПромКонтур»</x:t>
        </x:is>
      </x:c>
      <x:c r="C808" s="25" t="n">
        <x:v>45575</x:v>
      </x:c>
      <x:c r="D808" s="26" t="n">
        <x:v>113000</x:v>
      </x:c>
      <x:c r="E808" s="9" t="inlineStr">
        <x:is>
          <x:t xml:space="preserve">РТ-000235</x:t>
        </x:is>
      </x:c>
      <x:c r="F808" s="9" t="inlineStr">
        <x:is>
          <x:t xml:space="preserve">Крепёж</x:t>
        </x:is>
      </x:c>
      <x:c r="G808" s="9" t="inlineStr">
        <x:is>
          <x:t xml:space="preserve">Соколова Мария</x:t>
        </x:is>
      </x:c>
      <x:c r="H808" s="26" t="n">
        <x:v>0</x:v>
      </x:c>
    </x:row>
    <x:row r="809" ht="28" customHeight="1">
      <x:c r="A809" s="9" t="inlineStr">
        <x:is>
          <x:t xml:space="preserve">КЛ-030</x:t>
        </x:is>
      </x:c>
      <x:c r="B809" s="9" t="inlineStr">
        <x:is>
          <x:t xml:space="preserve">ООО «КачествоОпт»</x:t>
        </x:is>
      </x:c>
      <x:c r="C809" s="25" t="n">
        <x:v>45270</x:v>
      </x:c>
      <x:c r="D809" s="26" t="n">
        <x:v>100000</x:v>
      </x:c>
      <x:c r="E809" s="9" t="inlineStr">
        <x:is>
          <x:t xml:space="preserve">РТ-000645</x:t>
        </x:is>
      </x:c>
      <x:c r="F809" s="9" t="inlineStr">
        <x:is>
          <x:t xml:space="preserve">Промышленная химия</x:t>
        </x:is>
      </x:c>
      <x:c r="G809" s="9" t="inlineStr">
        <x:is>
          <x:t xml:space="preserve">Петров Илья</x:t>
        </x:is>
      </x:c>
      <x:c r="H809" s="26" t="n">
        <x:v>0</x:v>
      </x:c>
    </x:row>
    <x:row r="810" ht="28" customHeight="1">
      <x:c r="A810" s="9" t="inlineStr">
        <x:is>
          <x:t xml:space="preserve">КЛ-003</x:t>
        </x:is>
      </x:c>
      <x:c r="B810" s="9" t="inlineStr">
        <x:is>
          <x:t xml:space="preserve">ООО «ВекторСнаб»</x:t>
        </x:is>
      </x:c>
      <x:c r="C810" s="25" t="n">
        <x:v>46250</x:v>
      </x:c>
      <x:c r="D810" s="26" t="n">
        <x:v>65000</x:v>
      </x:c>
      <x:c r="E810" s="9" t="inlineStr">
        <x:is>
          <x:t xml:space="preserve">РТ-000116</x:t>
        </x:is>
      </x:c>
      <x:c r="F810" s="9" t="inlineStr">
        <x:is>
          <x:t xml:space="preserve">Кабель</x:t>
        </x:is>
      </x:c>
      <x:c r="G810" s="9" t="inlineStr">
        <x:is>
          <x:t xml:space="preserve">Соколова Мария</x:t>
        </x:is>
      </x:c>
      <x:c r="H810" s="26" t="n">
        <x:v>0</x:v>
      </x:c>
    </x:row>
    <x:row r="811" ht="28" customHeight="1">
      <x:c r="A811" s="9" t="inlineStr">
        <x:is>
          <x:t xml:space="preserve">КЛ-022</x:t>
        </x:is>
      </x:c>
      <x:c r="B811" s="9" t="inlineStr">
        <x:is>
          <x:t xml:space="preserve">ООО «ПолеСнаб»</x:t>
        </x:is>
      </x:c>
      <x:c r="C811" s="25" t="n">
        <x:v>46146</x:v>
      </x:c>
      <x:c r="D811" s="26" t="n">
        <x:v>295000</x:v>
      </x:c>
      <x:c r="E811" s="9" t="inlineStr">
        <x:is>
          <x:t xml:space="preserve">РТ-000526</x:t>
        </x:is>
      </x:c>
      <x:c r="F811" s="9" t="inlineStr">
        <x:is>
          <x:t xml:space="preserve">Крепёж</x:t>
        </x:is>
      </x:c>
      <x:c r="G811" s="9" t="inlineStr">
        <x:is>
          <x:t xml:space="preserve">Петров Илья</x:t>
        </x:is>
      </x:c>
      <x:c r="H811" s="26" t="n">
        <x:v>0</x:v>
      </x:c>
    </x:row>
    <x:row r="812" ht="28" customHeight="1">
      <x:c r="A812" s="9" t="inlineStr">
        <x:is>
          <x:t xml:space="preserve">КЛ-037</x:t>
        </x:is>
      </x:c>
      <x:c r="B812" s="9" t="inlineStr">
        <x:is>
          <x:t xml:space="preserve">ООО «АтлантПром»</x:t>
        </x:is>
      </x:c>
      <x:c r="C812" s="25" t="n">
        <x:v>45951</x:v>
      </x:c>
      <x:c r="D812" s="26" t="n">
        <x:v>2201000</x:v>
      </x:c>
      <x:c r="E812" s="9" t="inlineStr">
        <x:is>
          <x:t xml:space="preserve">РТ-000936</x:t>
        </x:is>
      </x:c>
      <x:c r="F812" s="9" t="inlineStr">
        <x:is>
          <x:t xml:space="preserve">Крепёж</x:t>
        </x:is>
      </x:c>
      <x:c r="G812" s="9" t="inlineStr">
        <x:is>
          <x:t xml:space="preserve">Иванова Анна</x:t>
        </x:is>
      </x:c>
      <x:c r="H812" s="26" t="n">
        <x:v>0</x:v>
      </x:c>
    </x:row>
    <x:row r="813" ht="28" customHeight="1">
      <x:c r="A813" s="9" t="inlineStr">
        <x:is>
          <x:t xml:space="preserve">КЛ-013</x:t>
        </x:is>
      </x:c>
      <x:c r="B813" s="9" t="inlineStr">
        <x:is>
          <x:t xml:space="preserve">ООО «БазисИнструмент»</x:t>
        </x:is>
      </x:c>
      <x:c r="C813" s="25" t="n">
        <x:v>45315</x:v>
      </x:c>
      <x:c r="D813" s="26" t="n">
        <x:v>187000</x:v>
      </x:c>
      <x:c r="E813" s="9" t="inlineStr">
        <x:is>
          <x:t xml:space="preserve">РТ-000407</x:t>
        </x:is>
      </x:c>
      <x:c r="F813" s="9" t="inlineStr">
        <x:is>
          <x:t xml:space="preserve">Кабель</x:t>
        </x:is>
      </x:c>
      <x:c r="G813" s="9" t="inlineStr">
        <x:is>
          <x:t xml:space="preserve">Иванова Анна</x:t>
        </x:is>
      </x:c>
      <x:c r="H813" s="26" t="n">
        <x:v>0</x:v>
      </x:c>
    </x:row>
    <x:row r="814" ht="28" customHeight="1">
      <x:c r="A814" s="9" t="inlineStr">
        <x:is>
          <x:t xml:space="preserve">КЛ-033</x:t>
        </x:is>
      </x:c>
      <x:c r="B814" s="9" t="inlineStr">
        <x:is>
          <x:t xml:space="preserve">ООО «МультиПоставка»</x:t>
        </x:is>
      </x:c>
      <x:c r="C814" s="25" t="n">
        <x:v>45450</x:v>
      </x:c>
      <x:c r="D814" s="26" t="n">
        <x:v>106500</x:v>
      </x:c>
      <x:c r="E814" s="9" t="inlineStr">
        <x:is>
          <x:t xml:space="preserve">РТ-000817</x:t>
        </x:is>
      </x:c>
      <x:c r="F814" s="9" t="inlineStr">
        <x:is>
          <x:t xml:space="preserve">Кабель</x:t>
        </x:is>
      </x:c>
      <x:c r="G814" s="9" t="inlineStr">
        <x:is>
          <x:t xml:space="preserve">Иванова Анна</x:t>
        </x:is>
      </x:c>
      <x:c r="H814" s="26" t="n">
        <x:v>0</x:v>
      </x:c>
    </x:row>
    <x:row r="815" ht="28" customHeight="1">
      <x:c r="A815" s="9" t="inlineStr">
        <x:is>
          <x:t xml:space="preserve">КЛ-009</x:t>
        </x:is>
      </x:c>
      <x:c r="B815" s="9" t="inlineStr">
        <x:is>
          <x:t xml:space="preserve">ООО «МагистральСнаб»</x:t>
        </x:is>
      </x:c>
      <x:c r="C815" s="25" t="n">
        <x:v>45765</x:v>
      </x:c>
      <x:c r="D815" s="26" t="n">
        <x:v>139000</x:v>
      </x:c>
      <x:c r="E815" s="9" t="inlineStr">
        <x:is>
          <x:t xml:space="preserve">РТ-000288</x:t>
        </x:is>
      </x:c>
      <x:c r="F815" s="9" t="inlineStr">
        <x:is>
          <x:t xml:space="preserve">Инструмент</x:t>
        </x:is>
      </x:c>
      <x:c r="G815" s="9" t="inlineStr">
        <x:is>
          <x:t xml:space="preserve">Иванова Анна</x:t>
        </x:is>
      </x:c>
      <x:c r="H815" s="26" t="n">
        <x:v>0</x:v>
      </x:c>
    </x:row>
    <x:row r="816" ht="28" customHeight="1">
      <x:c r="A816" s="9" t="inlineStr">
        <x:is>
          <x:t xml:space="preserve">КЛ-031</x:t>
        </x:is>
      </x:c>
      <x:c r="B816" s="9" t="inlineStr">
        <x:is>
          <x:t xml:space="preserve">ООО «РеверсСнаб»</x:t>
        </x:is>
      </x:c>
      <x:c r="C816" s="25" t="n">
        <x:v>45345</x:v>
      </x:c>
      <x:c r="D816" s="26" t="n">
        <x:v>99000</x:v>
      </x:c>
      <x:c r="E816" s="9" t="inlineStr">
        <x:is>
          <x:t xml:space="preserve">РТ-000698</x:t>
        </x:is>
      </x:c>
      <x:c r="F816" s="9" t="inlineStr">
        <x:is>
          <x:t xml:space="preserve">Подшипники</x:t>
        </x:is>
      </x:c>
      <x:c r="G816" s="9" t="inlineStr">
        <x:is>
          <x:t xml:space="preserve">Соколова Мария</x:t>
        </x:is>
      </x:c>
      <x:c r="H816" s="26" t="n">
        <x:v>0</x:v>
      </x:c>
    </x:row>
    <x:row r="817" ht="28" customHeight="1">
      <x:c r="A817" s="9" t="inlineStr">
        <x:is>
          <x:t xml:space="preserve">КЛ-005</x:t>
        </x:is>
      </x:c>
      <x:c r="B817" s="9" t="inlineStr">
        <x:is>
          <x:t xml:space="preserve">ООО «УралКрепёж»</x:t>
        </x:is>
      </x:c>
      <x:c r="C817" s="25" t="n">
        <x:v>45867</x:v>
      </x:c>
      <x:c r="D817" s="26" t="n">
        <x:v>91000</x:v>
      </x:c>
      <x:c r="E817" s="9" t="inlineStr">
        <x:is>
          <x:t xml:space="preserve">РТ-000169</x:t>
        </x:is>
      </x:c>
      <x:c r="F817" s="9" t="inlineStr">
        <x:is>
          <x:t xml:space="preserve">Промышленная химия</x:t>
        </x:is>
      </x:c>
      <x:c r="G817" s="9" t="inlineStr">
        <x:is>
          <x:t xml:space="preserve">Иванова Анна</x:t>
        </x:is>
      </x:c>
      <x:c r="H817" s="26" t="n">
        <x:v>0</x:v>
      </x:c>
    </x:row>
    <x:row r="818" ht="28" customHeight="1">
      <x:c r="A818" s="9" t="inlineStr">
        <x:is>
          <x:t xml:space="preserve">КЛ-027</x:t>
        </x:is>
      </x:c>
      <x:c r="B818" s="9" t="inlineStr">
        <x:is>
          <x:t xml:space="preserve">ООО «ТемпПром»</x:t>
        </x:is>
      </x:c>
      <x:c r="C818" s="25" t="n">
        <x:v>46200</x:v>
      </x:c>
      <x:c r="D818" s="26" t="n">
        <x:v>354000</x:v>
      </x:c>
      <x:c r="E818" s="9" t="inlineStr">
        <x:is>
          <x:t xml:space="preserve">РТ-000579</x:t>
        </x:is>
      </x:c>
      <x:c r="F818" s="9" t="inlineStr">
        <x:is>
          <x:t xml:space="preserve">Крепёж</x:t>
        </x:is>
      </x:c>
      <x:c r="G818" s="9" t="inlineStr">
        <x:is>
          <x:t xml:space="preserve">Соколова Мария</x:t>
        </x:is>
      </x:c>
      <x:c r="H818" s="26" t="n">
        <x:v>0</x:v>
      </x:c>
    </x:row>
    <x:row r="819" ht="28" customHeight="1">
      <x:c r="A819" s="9" t="inlineStr">
        <x:is>
          <x:t xml:space="preserve">КЛ-001</x:t>
        </x:is>
      </x:c>
      <x:c r="B819" s="9" t="inlineStr">
        <x:is>
          <x:t xml:space="preserve">ООО «АлтайКомплект»</x:t>
        </x:is>
      </x:c>
      <x:c r="C819" s="25" t="n">
        <x:v>46167</x:v>
      </x:c>
      <x:c r="D819" s="26" t="n">
        <x:v>43000</x:v>
      </x:c>
      <x:c r="E819" s="9" t="inlineStr">
        <x:is>
          <x:t xml:space="preserve">РТ-000050</x:t>
        </x:is>
      </x:c>
      <x:c r="F819" s="9" t="inlineStr">
        <x:is>
          <x:t xml:space="preserve">Подшипники</x:t>
        </x:is>
      </x:c>
      <x:c r="G819" s="9" t="inlineStr">
        <x:is>
          <x:t xml:space="preserve">Иванова Анна</x:t>
        </x:is>
      </x:c>
      <x:c r="H819" s="26" t="n">
        <x:v>0</x:v>
      </x:c>
    </x:row>
    <x:row r="820" ht="28" customHeight="1">
      <x:c r="A820" s="9" t="inlineStr">
        <x:is>
          <x:t xml:space="preserve">КЛ-039</x:t>
        </x:is>
      </x:c>
      <x:c r="B820" s="9" t="inlineStr">
        <x:is>
          <x:t xml:space="preserve">ООО «МикроКрепёж»</x:t>
        </x:is>
      </x:c>
      <x:c r="C820" s="25" t="n">
        <x:v>45355</x:v>
      </x:c>
      <x:c r="D820" s="26" t="n">
        <x:v>1000</x:v>
      </x:c>
      <x:c r="E820" s="9" t="inlineStr">
        <x:is>
          <x:t xml:space="preserve">РТ-000989</x:t>
        </x:is>
      </x:c>
      <x:c r="F820" s="9" t="inlineStr">
        <x:is>
          <x:t xml:space="preserve">Инструмент</x:t>
        </x:is>
      </x:c>
      <x:c r="G820" s="9" t="inlineStr">
        <x:is>
          <x:t xml:space="preserve">Соколова Мария</x:t>
        </x:is>
      </x:c>
      <x:c r="H820" s="26" t="n">
        <x:v>0</x:v>
      </x:c>
    </x:row>
    <x:row r="821" ht="28" customHeight="1">
      <x:c r="A821" s="9" t="inlineStr">
        <x:is>
          <x:t xml:space="preserve">КЛ-014</x:t>
        </x:is>
      </x:c>
      <x:c r="B821" s="9" t="inlineStr">
        <x:is>
          <x:t xml:space="preserve">ООО «РегионТех»</x:t>
        </x:is>
      </x:c>
      <x:c r="C821" s="25" t="n">
        <x:v>45930</x:v>
      </x:c>
      <x:c r="D821" s="26" t="n">
        <x:v>199000</x:v>
      </x:c>
      <x:c r="E821" s="9" t="inlineStr">
        <x:is>
          <x:t xml:space="preserve">РТ-000460</x:t>
        </x:is>
      </x:c>
      <x:c r="F821" s="9" t="inlineStr">
        <x:is>
          <x:t xml:space="preserve">Инструмент</x:t>
        </x:is>
      </x:c>
      <x:c r="G821" s="9" t="inlineStr">
        <x:is>
          <x:t xml:space="preserve">Петров Илья</x:t>
        </x:is>
      </x:c>
      <x:c r="H821" s="26" t="n">
        <x:v>0</x:v>
      </x:c>
    </x:row>
    <x:row r="822" ht="28" customHeight="1">
      <x:c r="A822" s="9" t="inlineStr">
        <x:is>
          <x:t xml:space="preserve">КЛ-034</x:t>
        </x:is>
      </x:c>
      <x:c r="B822" s="9" t="inlineStr">
        <x:is>
          <x:t xml:space="preserve">ООО «ПеременныйРитм»</x:t>
        </x:is>
      </x:c>
      <x:c r="C822" s="25" t="n">
        <x:v>45740</x:v>
      </x:c>
      <x:c r="D822" s="26" t="n">
        <x:v>439000</x:v>
      </x:c>
      <x:c r="E822" s="9" t="inlineStr">
        <x:is>
          <x:t xml:space="preserve">РТ-000870</x:t>
        </x:is>
      </x:c>
      <x:c r="F822" s="9" t="inlineStr">
        <x:is>
          <x:t xml:space="preserve">Инструмент</x:t>
        </x:is>
      </x:c>
      <x:c r="G822" s="9" t="inlineStr">
        <x:is>
          <x:t xml:space="preserve">Петров Илья</x:t>
        </x:is>
      </x:c>
      <x:c r="H822" s="26" t="n">
        <x:v>0</x:v>
      </x:c>
    </x:row>
    <x:row r="823" ht="28" customHeight="1">
      <x:c r="A823" s="9" t="inlineStr">
        <x:is>
          <x:t xml:space="preserve">КЛ-011</x:t>
        </x:is>
      </x:c>
      <x:c r="B823" s="9" t="inlineStr">
        <x:is>
          <x:t xml:space="preserve">ООО «СфераКомплект»</x:t>
        </x:is>
      </x:c>
      <x:c r="C823" s="25" t="n">
        <x:v>45315</x:v>
      </x:c>
      <x:c r="D823" s="26" t="n">
        <x:v>163000</x:v>
      </x:c>
      <x:c r="E823" s="9" t="inlineStr">
        <x:is>
          <x:t xml:space="preserve">РТ-000341</x:t>
        </x:is>
      </x:c>
      <x:c r="F823" s="9" t="inlineStr">
        <x:is>
          <x:t xml:space="preserve">Подшипники</x:t>
        </x:is>
      </x:c>
      <x:c r="G823" s="9" t="inlineStr">
        <x:is>
          <x:t xml:space="preserve">Соколова Мария</x:t>
        </x:is>
      </x:c>
      <x:c r="H823" s="26" t="n">
        <x:v>0</x:v>
      </x:c>
    </x:row>
    <x:row r="824" ht="28" customHeight="1">
      <x:c r="A824" s="9" t="inlineStr">
        <x:is>
          <x:t xml:space="preserve">КЛ-032</x:t>
        </x:is>
      </x:c>
      <x:c r="B824" s="9" t="inlineStr">
        <x:is>
          <x:t xml:space="preserve">ООО «ДеньКомплект»</x:t>
        </x:is>
      </x:c>
      <x:c r="C824" s="25" t="n">
        <x:v>45390</x:v>
      </x:c>
      <x:c r="D824" s="26" t="n">
        <x:v>415000</x:v>
      </x:c>
      <x:c r="E824" s="9" t="inlineStr">
        <x:is>
          <x:t xml:space="preserve">РТ-000751</x:t>
        </x:is>
      </x:c>
      <x:c r="F824" s="9" t="inlineStr">
        <x:is>
          <x:t xml:space="preserve">Крепёж</x:t>
        </x:is>
      </x:c>
      <x:c r="G824" s="9" t="inlineStr">
        <x:is>
          <x:t xml:space="preserve">Кузнецов Павел</x:t>
        </x:is>
      </x:c>
      <x:c r="H824" s="26" t="n">
        <x:v>0</x:v>
      </x:c>
    </x:row>
    <x:row r="825" ht="28" customHeight="1">
      <x:c r="A825" s="9" t="inlineStr">
        <x:is>
          <x:t xml:space="preserve">КЛ-006</x:t>
        </x:is>
      </x:c>
      <x:c r="B825" s="9" t="inlineStr">
        <x:is>
          <x:t xml:space="preserve">ООО «СибирьКабель»</x:t>
        </x:is>
      </x:c>
      <x:c r="C825" s="25" t="n">
        <x:v>46143</x:v>
      </x:c>
      <x:c r="D825" s="26" t="n">
        <x:v>101000</x:v>
      </x:c>
      <x:c r="E825" s="9" t="inlineStr">
        <x:is>
          <x:t xml:space="preserve">РТ-000222</x:t>
        </x:is>
      </x:c>
      <x:c r="F825" s="9" t="inlineStr">
        <x:is>
          <x:t xml:space="preserve">Подшипники</x:t>
        </x:is>
      </x:c>
      <x:c r="G825" s="9" t="inlineStr">
        <x:is>
          <x:t xml:space="preserve">Петров Илья</x:t>
        </x:is>
      </x:c>
      <x:c r="H825" s="26" t="n">
        <x:v>0</x:v>
      </x:c>
    </x:row>
    <x:row r="826" ht="28" customHeight="1">
      <x:c r="A826" s="9" t="inlineStr">
        <x:is>
          <x:t xml:space="preserve">КЛ-029</x:t>
        </x:is>
      </x:c>
      <x:c r="B826" s="9" t="inlineStr">
        <x:is>
          <x:t xml:space="preserve">ООО «ВозвратКомплект»</x:t>
        </x:is>
      </x:c>
      <x:c r="C826" s="25" t="n">
        <x:v>46012</x:v>
      </x:c>
      <x:c r="D826" s="26" t="n">
        <x:v>0</x:v>
      </x:c>
      <x:c r="E826" s="9" t="inlineStr">
        <x:is>
          <x:t xml:space="preserve">ВЗ-000632</x:t>
        </x:is>
      </x:c>
      <x:c r="F826" s="9" t="inlineStr">
        <x:is>
          <x:t xml:space="preserve">Инструмент</x:t>
        </x:is>
      </x:c>
      <x:c r="G826" s="9" t="inlineStr">
        <x:is>
          <x:t xml:space="preserve">Иванова Анна</x:t>
        </x:is>
      </x:c>
      <x:c r="H826" s="26" t="n">
        <x:v>40000</x:v>
      </x:c>
    </x:row>
    <x:row r="827" ht="28" customHeight="1">
      <x:c r="A827" s="9" t="inlineStr">
        <x:is>
          <x:t xml:space="preserve">КЛ-003</x:t>
        </x:is>
      </x:c>
      <x:c r="B827" s="9" t="inlineStr">
        <x:is>
          <x:t xml:space="preserve">ООО «ВекторСнаб»</x:t>
        </x:is>
      </x:c>
      <x:c r="C827" s="25" t="n">
        <x:v>45665</x:v>
      </x:c>
      <x:c r="D827" s="26" t="n">
        <x:v>67000</x:v>
      </x:c>
      <x:c r="E827" s="9" t="inlineStr">
        <x:is>
          <x:t xml:space="preserve">РТ-000103</x:t>
        </x:is>
      </x:c>
      <x:c r="F827" s="9" t="inlineStr">
        <x:is>
          <x:t xml:space="preserve">Кабель</x:t>
        </x:is>
      </x:c>
      <x:c r="G827" s="9" t="inlineStr">
        <x:is>
          <x:t xml:space="preserve">Соколова Мария</x:t>
        </x:is>
      </x:c>
      <x:c r="H827" s="26" t="n">
        <x:v>0</x:v>
      </x:c>
    </x:row>
    <x:row r="828" ht="28" customHeight="1">
      <x:c r="A828" s="9" t="inlineStr">
        <x:is>
          <x:t xml:space="preserve">КЛ-040</x:t>
        </x:is>
      </x:c>
      <x:c r="B828" s="9" t="inlineStr">
        <x:is>
          <x:t xml:space="preserve">ООО «МалыйРесурс»</x:t>
        </x:is>
      </x:c>
      <x:c r="C828" s="25" t="n">
        <x:v>45715</x:v>
      </x:c>
      <x:c r="D828" s="26" t="n">
        <x:v>2000</x:v>
      </x:c>
      <x:c r="E828" s="9" t="inlineStr">
        <x:is>
          <x:t xml:space="preserve">РТ-001042</x:t>
        </x:is>
      </x:c>
      <x:c r="F828" s="9" t="inlineStr">
        <x:is>
          <x:t xml:space="preserve">Промышленная химия</x:t>
        </x:is>
      </x:c>
      <x:c r="G828" s="9" t="inlineStr">
        <x:is>
          <x:t xml:space="preserve">Кузнецов Павел</x:t>
        </x:is>
      </x:c>
      <x:c r="H828" s="26" t="n">
        <x:v>0</x:v>
      </x:c>
    </x:row>
    <x:row r="829" ht="28" customHeight="1">
      <x:c r="A829" s="9" t="inlineStr">
        <x:is>
          <x:t xml:space="preserve">КЛ-022</x:t>
        </x:is>
      </x:c>
      <x:c r="B829" s="9" t="inlineStr">
        <x:is>
          <x:t xml:space="preserve">ООО «ПолеСнаб»</x:t>
        </x:is>
      </x:c>
      <x:c r="C829" s="25" t="n">
        <x:v>45356</x:v>
      </x:c>
      <x:c r="D829" s="26" t="n">
        <x:v>294000</x:v>
      </x:c>
      <x:c r="E829" s="9" t="inlineStr">
        <x:is>
          <x:t xml:space="preserve">РТ-000513</x:t>
        </x:is>
      </x:c>
      <x:c r="F829" s="9" t="inlineStr">
        <x:is>
          <x:t xml:space="preserve">Крепёж</x:t>
        </x:is>
      </x:c>
      <x:c r="G829" s="9" t="inlineStr">
        <x:is>
          <x:t xml:space="preserve">Петров Илья</x:t>
        </x:is>
      </x:c>
      <x:c r="H829" s="26" t="n">
        <x:v>0</x:v>
      </x:c>
    </x:row>
    <x:row r="830" ht="28" customHeight="1">
      <x:c r="A830" s="9" t="inlineStr">
        <x:is>
          <x:t xml:space="preserve">КЛ-037</x:t>
        </x:is>
      </x:c>
      <x:c r="B830" s="9" t="inlineStr">
        <x:is>
          <x:t xml:space="preserve">ООО «АтлантПром»</x:t>
        </x:is>
      </x:c>
      <x:c r="C830" s="25" t="n">
        <x:v>45561</x:v>
      </x:c>
      <x:c r="D830" s="26" t="n">
        <x:v>2200000</x:v>
      </x:c>
      <x:c r="E830" s="9" t="inlineStr">
        <x:is>
          <x:t xml:space="preserve">РТ-000923</x:t>
        </x:is>
      </x:c>
      <x:c r="F830" s="9" t="inlineStr">
        <x:is>
          <x:t xml:space="preserve">Крепёж</x:t>
        </x:is>
      </x:c>
      <x:c r="G830" s="9" t="inlineStr">
        <x:is>
          <x:t xml:space="preserve">Иванова Анна</x:t>
        </x:is>
      </x:c>
      <x:c r="H830" s="26" t="n">
        <x:v>0</x:v>
      </x:c>
    </x:row>
    <x:row r="831" ht="28" customHeight="1">
      <x:c r="A831" s="9" t="inlineStr">
        <x:is>
          <x:t xml:space="preserve">КЛ-012</x:t>
        </x:is>
      </x:c>
      <x:c r="B831" s="9" t="inlineStr">
        <x:is>
          <x:t xml:space="preserve">ООО «ОптМеханика»</x:t>
        </x:is>
      </x:c>
      <x:c r="C831" s="25" t="n">
        <x:v>45900</x:v>
      </x:c>
      <x:c r="D831" s="26" t="n">
        <x:v>174000</x:v>
      </x:c>
      <x:c r="E831" s="9" t="inlineStr">
        <x:is>
          <x:t xml:space="preserve">РТ-000394</x:t>
        </x:is>
      </x:c>
      <x:c r="F831" s="9" t="inlineStr">
        <x:is>
          <x:t xml:space="preserve">Крепёж</x:t>
        </x:is>
      </x:c>
      <x:c r="G831" s="9" t="inlineStr">
        <x:is>
          <x:t xml:space="preserve">Кузнецов Павел</x:t>
        </x:is>
      </x:c>
      <x:c r="H831" s="26" t="n">
        <x:v>0</x:v>
      </x:c>
    </x:row>
    <x:row r="832" ht="28" customHeight="1">
      <x:c r="A832" s="9" t="inlineStr">
        <x:is>
          <x:t xml:space="preserve">КЛ-033</x:t>
        </x:is>
      </x:c>
      <x:c r="B832" s="9" t="inlineStr">
        <x:is>
          <x:t xml:space="preserve">ООО «МультиПоставка»</x:t>
        </x:is>
      </x:c>
      <x:c r="C832" s="25" t="n">
        <x:v>45210</x:v>
      </x:c>
      <x:c r="D832" s="26" t="n">
        <x:v>427000</x:v>
      </x:c>
      <x:c r="E832" s="9" t="inlineStr">
        <x:is>
          <x:t xml:space="preserve">РТ-000804</x:t>
        </x:is>
      </x:c>
      <x:c r="F832" s="9" t="inlineStr">
        <x:is>
          <x:t xml:space="preserve">Кабель</x:t>
        </x:is>
      </x:c>
      <x:c r="G832" s="9" t="inlineStr">
        <x:is>
          <x:t xml:space="preserve">Иванова Анна</x:t>
        </x:is>
      </x:c>
      <x:c r="H832" s="26" t="n">
        <x:v>0</x:v>
      </x:c>
    </x:row>
    <x:row r="833" ht="28" customHeight="1">
      <x:c r="A833" s="9" t="inlineStr">
        <x:is>
          <x:t xml:space="preserve">КЛ-009</x:t>
        </x:is>
      </x:c>
      <x:c r="B833" s="9" t="inlineStr">
        <x:is>
          <x:t xml:space="preserve">ООО «МагистральСнаб»</x:t>
        </x:is>
      </x:c>
      <x:c r="C833" s="25" t="n">
        <x:v>45375</x:v>
      </x:c>
      <x:c r="D833" s="26" t="n">
        <x:v>138000</x:v>
      </x:c>
      <x:c r="E833" s="9" t="inlineStr">
        <x:is>
          <x:t xml:space="preserve">РТ-000275</x:t>
        </x:is>
      </x:c>
      <x:c r="F833" s="9" t="inlineStr">
        <x:is>
          <x:t xml:space="preserve">Инструмент</x:t>
        </x:is>
      </x:c>
      <x:c r="G833" s="9" t="inlineStr">
        <x:is>
          <x:t xml:space="preserve">Иванова Анна</x:t>
        </x:is>
      </x:c>
      <x:c r="H833" s="26" t="n">
        <x:v>0</x:v>
      </x:c>
    </x:row>
    <x:row r="834" ht="28" customHeight="1">
      <x:c r="A834" s="9" t="inlineStr">
        <x:is>
          <x:t xml:space="preserve">КЛ-030</x:t>
        </x:is>
      </x:c>
      <x:c r="B834" s="9" t="inlineStr">
        <x:is>
          <x:t xml:space="preserve">ООО «КачествоОпт»</x:t>
        </x:is>
      </x:c>
      <x:c r="C834" s="25" t="n">
        <x:v>46170</x:v>
      </x:c>
      <x:c r="D834" s="26" t="n">
        <x:v>100000</x:v>
      </x:c>
      <x:c r="E834" s="9" t="inlineStr">
        <x:is>
          <x:t xml:space="preserve">РТ-000685</x:t>
        </x:is>
      </x:c>
      <x:c r="F834" s="9" t="inlineStr">
        <x:is>
          <x:t xml:space="preserve">Промышленная химия</x:t>
        </x:is>
      </x:c>
      <x:c r="G834" s="9" t="inlineStr">
        <x:is>
          <x:t xml:space="preserve">Петров Илья</x:t>
        </x:is>
      </x:c>
      <x:c r="H834" s="26" t="n">
        <x:v>0</x:v>
      </x:c>
    </x:row>
    <x:row r="835" ht="28" customHeight="1">
      <x:c r="A835" s="9" t="inlineStr">
        <x:is>
          <x:t xml:space="preserve">КЛ-005</x:t>
        </x:is>
      </x:c>
      <x:c r="B835" s="9" t="inlineStr">
        <x:is>
          <x:t xml:space="preserve">ООО «УралКрепёж»</x:t>
        </x:is>
      </x:c>
      <x:c r="C835" s="25" t="n">
        <x:v>45607</x:v>
      </x:c>
      <x:c r="D835" s="26" t="n">
        <x:v>90000</x:v>
      </x:c>
      <x:c r="E835" s="9" t="inlineStr">
        <x:is>
          <x:t xml:space="preserve">РТ-000156</x:t>
        </x:is>
      </x:c>
      <x:c r="F835" s="9" t="inlineStr">
        <x:is>
          <x:t xml:space="preserve">Промышленная химия</x:t>
        </x:is>
      </x:c>
      <x:c r="G835" s="9" t="inlineStr">
        <x:is>
          <x:t xml:space="preserve">Иванова Анна</x:t>
        </x:is>
      </x:c>
      <x:c r="H835" s="26" t="n">
        <x:v>0</x:v>
      </x:c>
    </x:row>
    <x:row r="836" ht="28" customHeight="1">
      <x:c r="A836" s="9" t="inlineStr">
        <x:is>
          <x:t xml:space="preserve">КЛ-026</x:t>
        </x:is>
      </x:c>
      <x:c r="B836" s="9" t="inlineStr">
        <x:is>
          <x:t xml:space="preserve">ООО «ОбъектКомплект»</x:t>
        </x:is>
      </x:c>
      <x:c r="C836" s="25" t="n">
        <x:v>45989</x:v>
      </x:c>
      <x:c r="D836" s="26" t="n">
        <x:v>343000</x:v>
      </x:c>
      <x:c r="E836" s="9" t="inlineStr">
        <x:is>
          <x:t xml:space="preserve">РТ-000566</x:t>
        </x:is>
      </x:c>
      <x:c r="F836" s="9" t="inlineStr">
        <x:is>
          <x:t xml:space="preserve">Подшипники</x:t>
        </x:is>
      </x:c>
      <x:c r="G836" s="9" t="inlineStr">
        <x:is>
          <x:t xml:space="preserve">Петров Илья</x:t>
        </x:is>
      </x:c>
      <x:c r="H836" s="26" t="n">
        <x:v>0</x:v>
      </x:c>
    </x:row>
    <x:row r="837" ht="28" customHeight="1">
      <x:c r="A837" s="9" t="inlineStr">
        <x:is>
          <x:t xml:space="preserve">КЛ-001</x:t>
        </x:is>
      </x:c>
      <x:c r="B837" s="9" t="inlineStr">
        <x:is>
          <x:t xml:space="preserve">ООО «АлтайКомплект»</x:t>
        </x:is>
      </x:c>
      <x:c r="C837" s="25" t="n">
        <x:v>45907</x:v>
      </x:c>
      <x:c r="D837" s="26" t="n">
        <x:v>42000</x:v>
      </x:c>
      <x:c r="E837" s="9" t="inlineStr">
        <x:is>
          <x:t xml:space="preserve">РТ-000037</x:t>
        </x:is>
      </x:c>
      <x:c r="F837" s="9" t="inlineStr">
        <x:is>
          <x:t xml:space="preserve">Подшипники</x:t>
        </x:is>
      </x:c>
      <x:c r="G837" s="9" t="inlineStr">
        <x:is>
          <x:t xml:space="preserve">Иванова Анна</x:t>
        </x:is>
      </x:c>
      <x:c r="H837" s="26" t="n">
        <x:v>0</x:v>
      </x:c>
    </x:row>
    <x:row r="838" ht="28" customHeight="1">
      <x:c r="A838" s="9" t="inlineStr">
        <x:is>
          <x:t xml:space="preserve">КЛ-038</x:t>
        </x:is>
      </x:c>
      <x:c r="B838" s="9" t="inlineStr">
        <x:is>
          <x:t xml:space="preserve">ООО «ФлагманСнаб»</x:t>
        </x:is>
      </x:c>
      <x:c r="C838" s="25" t="n">
        <x:v>46098</x:v>
      </x:c>
      <x:c r="D838" s="26" t="n">
        <x:v>1800000</x:v>
      </x:c>
      <x:c r="E838" s="9" t="inlineStr">
        <x:is>
          <x:t xml:space="preserve">РТ-000976</x:t>
        </x:is>
      </x:c>
      <x:c r="F838" s="9" t="inlineStr">
        <x:is>
          <x:t xml:space="preserve">Кабель</x:t>
        </x:is>
      </x:c>
      <x:c r="G838" s="9" t="inlineStr">
        <x:is>
          <x:t xml:space="preserve">Петров Илья</x:t>
        </x:is>
      </x:c>
      <x:c r="H838" s="26" t="n">
        <x:v>0</x:v>
      </x:c>
    </x:row>
    <x:row r="839" ht="28" customHeight="1">
      <x:c r="A839" s="9" t="inlineStr">
        <x:is>
          <x:t xml:space="preserve">КЛ-014</x:t>
        </x:is>
      </x:c>
      <x:c r="B839" s="9" t="inlineStr">
        <x:is>
          <x:t xml:space="preserve">ООО «РегионТех»</x:t>
        </x:is>
      </x:c>
      <x:c r="C839" s="25" t="n">
        <x:v>45540</x:v>
      </x:c>
      <x:c r="D839" s="26" t="n">
        <x:v>198000</x:v>
      </x:c>
      <x:c r="E839" s="9" t="inlineStr">
        <x:is>
          <x:t xml:space="preserve">РТ-000447</x:t>
        </x:is>
      </x:c>
      <x:c r="F839" s="9" t="inlineStr">
        <x:is>
          <x:t xml:space="preserve">Инструмент</x:t>
        </x:is>
      </x:c>
      <x:c r="G839" s="9" t="inlineStr">
        <x:is>
          <x:t xml:space="preserve">Петров Илья</x:t>
        </x:is>
      </x:c>
      <x:c r="H839" s="26" t="n">
        <x:v>0</x:v>
      </x:c>
    </x:row>
    <x:row r="840" ht="28" customHeight="1">
      <x:c r="A840" s="9" t="inlineStr">
        <x:is>
          <x:t xml:space="preserve">КЛ-033</x:t>
        </x:is>
      </x:c>
      <x:c r="B840" s="9" t="inlineStr">
        <x:is>
          <x:t xml:space="preserve">ООО «МультиПоставка»</x:t>
        </x:is>
      </x:c>
      <x:c r="C840" s="25" t="n">
        <x:v>46170</x:v>
      </x:c>
      <x:c r="D840" s="26" t="n">
        <x:v>106500</x:v>
      </x:c>
      <x:c r="E840" s="9" t="inlineStr">
        <x:is>
          <x:t xml:space="preserve">РТ-000857</x:t>
        </x:is>
      </x:c>
      <x:c r="F840" s="9" t="inlineStr">
        <x:is>
          <x:t xml:space="preserve">Кабель</x:t>
        </x:is>
      </x:c>
      <x:c r="G840" s="9" t="inlineStr">
        <x:is>
          <x:t xml:space="preserve">Иванова Анна</x:t>
        </x:is>
      </x:c>
      <x:c r="H840" s="26" t="n">
        <x:v>0</x:v>
      </x:c>
    </x:row>
    <x:row r="841" ht="28" customHeight="1">
      <x:c r="A841" s="9" t="inlineStr">
        <x:is>
          <x:t xml:space="preserve">КЛ-010</x:t>
        </x:is>
      </x:c>
      <x:c r="B841" s="9" t="inlineStr">
        <x:is>
          <x:t xml:space="preserve">ООО «ОрионПром»</x:t>
        </x:is>
      </x:c>
      <x:c r="C841" s="25" t="n">
        <x:v>45930</x:v>
      </x:c>
      <x:c r="D841" s="26" t="n">
        <x:v>151000</x:v>
      </x:c>
      <x:c r="E841" s="9" t="inlineStr">
        <x:is>
          <x:t xml:space="preserve">РТ-000328</x:t>
        </x:is>
      </x:c>
      <x:c r="F841" s="9" t="inlineStr">
        <x:is>
          <x:t xml:space="preserve">Промышленная химия</x:t>
        </x:is>
      </x:c>
      <x:c r="G841" s="9" t="inlineStr">
        <x:is>
          <x:t xml:space="preserve">Петров Илья</x:t>
        </x:is>
      </x:c>
      <x:c r="H841" s="26" t="n">
        <x:v>0</x:v>
      </x:c>
    </x:row>
    <x:row r="842" ht="28" customHeight="1">
      <x:c r="A842" s="9" t="inlineStr">
        <x:is>
          <x:t xml:space="preserve">КЛ-006</x:t>
        </x:is>
      </x:c>
      <x:c r="B842" s="9" t="inlineStr">
        <x:is>
          <x:t xml:space="preserve">ООО «СибирьКабель»</x:t>
        </x:is>
      </x:c>
      <x:c r="C842" s="25" t="n">
        <x:v>45753</x:v>
      </x:c>
      <x:c r="D842" s="26" t="n">
        <x:v>103000</x:v>
      </x:c>
      <x:c r="E842" s="9" t="inlineStr">
        <x:is>
          <x:t xml:space="preserve">РТ-000209</x:t>
        </x:is>
      </x:c>
      <x:c r="F842" s="9" t="inlineStr">
        <x:is>
          <x:t xml:space="preserve">Подшипники</x:t>
        </x:is>
      </x:c>
      <x:c r="G842" s="9" t="inlineStr">
        <x:is>
          <x:t xml:space="preserve">Петров Илья</x:t>
        </x:is>
      </x:c>
      <x:c r="H842" s="26" t="n">
        <x:v>0</x:v>
      </x:c>
    </x:row>
    <x:row r="843" ht="28" customHeight="1">
      <x:c r="A843" s="9" t="inlineStr">
        <x:is>
          <x:t xml:space="preserve">КЛ-029</x:t>
        </x:is>
      </x:c>
      <x:c r="B843" s="9" t="inlineStr">
        <x:is>
          <x:t xml:space="preserve">ООО «ВозвратКомплект»</x:t>
        </x:is>
      </x:c>
      <x:c r="C843" s="25" t="n">
        <x:v>45735</x:v>
      </x:c>
      <x:c r="D843" s="26" t="n">
        <x:v>100000</x:v>
      </x:c>
      <x:c r="E843" s="9" t="inlineStr">
        <x:is>
          <x:t xml:space="preserve">РТ-000619</x:t>
        </x:is>
      </x:c>
      <x:c r="F843" s="9" t="inlineStr">
        <x:is>
          <x:t xml:space="preserve">Инструмент</x:t>
        </x:is>
      </x:c>
      <x:c r="G843" s="9" t="inlineStr">
        <x:is>
          <x:t xml:space="preserve">Иванова Анна</x:t>
        </x:is>
      </x:c>
      <x:c r="H843" s="26" t="n">
        <x:v>0</x:v>
      </x:c>
    </x:row>
    <x:row r="844" ht="28" customHeight="1">
      <x:c r="A844" s="9" t="inlineStr">
        <x:is>
          <x:t xml:space="preserve">КЛ-002</x:t>
        </x:is>
      </x:c>
      <x:c r="B844" s="9" t="inlineStr">
        <x:is>
          <x:t xml:space="preserve">ООО «СеверПодшипник»</x:t>
        </x:is>
      </x:c>
      <x:c r="C844" s="25" t="n">
        <x:v>46203</x:v>
      </x:c>
      <x:c r="D844" s="26" t="n">
        <x:v>55000</x:v>
      </x:c>
      <x:c r="E844" s="9" t="inlineStr">
        <x:is>
          <x:t xml:space="preserve">РТ-000090</x:t>
        </x:is>
      </x:c>
      <x:c r="F844" s="9" t="inlineStr">
        <x:is>
          <x:t xml:space="preserve">Крепёж</x:t>
        </x:is>
      </x:c>
      <x:c r="G844" s="9" t="inlineStr">
        <x:is>
          <x:t xml:space="preserve">Петров Илья</x:t>
        </x:is>
      </x:c>
      <x:c r="H844" s="26" t="n">
        <x:v>0</x:v>
      </x:c>
    </x:row>
    <x:row r="845" ht="28" customHeight="1">
      <x:c r="A845" s="9" t="inlineStr">
        <x:is>
          <x:t xml:space="preserve">КЛ-040</x:t>
        </x:is>
      </x:c>
      <x:c r="B845" s="9" t="inlineStr">
        <x:is>
          <x:t xml:space="preserve">ООО «МалыйРесурс»</x:t>
        </x:is>
      </x:c>
      <x:c r="C845" s="25" t="n">
        <x:v>45455</x:v>
      </x:c>
      <x:c r="D845" s="26" t="n">
        <x:v>4000</x:v>
      </x:c>
      <x:c r="E845" s="9" t="inlineStr">
        <x:is>
          <x:t xml:space="preserve">РТ-001029</x:t>
        </x:is>
      </x:c>
      <x:c r="F845" s="9" t="inlineStr">
        <x:is>
          <x:t xml:space="preserve">Промышленная химия</x:t>
        </x:is>
      </x:c>
      <x:c r="G845" s="9" t="inlineStr">
        <x:is>
          <x:t xml:space="preserve">Кузнецов Павел</x:t>
        </x:is>
      </x:c>
      <x:c r="H845" s="26" t="n">
        <x:v>0</x:v>
      </x:c>
    </x:row>
    <x:row r="846" ht="28" customHeight="1">
      <x:c r="A846" s="9" t="inlineStr">
        <x:is>
          <x:t xml:space="preserve">КЛ-021</x:t>
        </x:is>
      </x:c>
      <x:c r="B846" s="9" t="inlineStr">
        <x:is>
          <x:t xml:space="preserve">ООО «АгроСезон»</x:t>
        </x:is>
      </x:c>
      <x:c r="C846" s="25" t="n">
        <x:v>45396</x:v>
      </x:c>
      <x:c r="D846" s="26" t="n">
        <x:v>281000</x:v>
      </x:c>
      <x:c r="E846" s="9" t="inlineStr">
        <x:is>
          <x:t xml:space="preserve">РТ-000500</x:t>
        </x:is>
      </x:c>
      <x:c r="F846" s="9" t="inlineStr">
        <x:is>
          <x:t xml:space="preserve">Подшипники</x:t>
        </x:is>
      </x:c>
      <x:c r="G846" s="9" t="inlineStr">
        <x:is>
          <x:t xml:space="preserve">Иванова Анна</x:t>
        </x:is>
      </x:c>
      <x:c r="H846" s="26" t="n">
        <x:v>0</x:v>
      </x:c>
    </x:row>
    <x:row r="847" ht="28" customHeight="1">
      <x:c r="A847" s="9" t="inlineStr">
        <x:is>
          <x:t xml:space="preserve">КЛ-036</x:t>
        </x:is>
      </x:c>
      <x:c r="B847" s="9" t="inlineStr">
        <x:is>
          <x:t xml:space="preserve">ООО «РазовыйПоток»</x:t>
        </x:is>
      </x:c>
      <x:c r="C847" s="25" t="n">
        <x:v>46095</x:v>
      </x:c>
      <x:c r="D847" s="26" t="n">
        <x:v>463000</x:v>
      </x:c>
      <x:c r="E847" s="9" t="inlineStr">
        <x:is>
          <x:t xml:space="preserve">РТ-000910</x:t>
        </x:is>
      </x:c>
      <x:c r="F847" s="9" t="inlineStr">
        <x:is>
          <x:t xml:space="preserve">Подшипники</x:t>
        </x:is>
      </x:c>
      <x:c r="G847" s="9" t="inlineStr">
        <x:is>
          <x:t xml:space="preserve">Кузнецов Павел</x:t>
        </x:is>
      </x:c>
      <x:c r="H847" s="26" t="n">
        <x:v>0</x:v>
      </x:c>
    </x:row>
    <x:row r="848" ht="28" customHeight="1">
      <x:c r="A848" s="9" t="inlineStr">
        <x:is>
          <x:t xml:space="preserve">КЛ-012</x:t>
        </x:is>
      </x:c>
      <x:c r="B848" s="9" t="inlineStr">
        <x:is>
          <x:t xml:space="preserve">ООО «ОптМеханика»</x:t>
        </x:is>
      </x:c>
      <x:c r="C848" s="25" t="n">
        <x:v>45510</x:v>
      </x:c>
      <x:c r="D848" s="26" t="n">
        <x:v>173000</x:v>
      </x:c>
      <x:c r="E848" s="9" t="inlineStr">
        <x:is>
          <x:t xml:space="preserve">РТ-000381</x:t>
        </x:is>
      </x:c>
      <x:c r="F848" s="9" t="inlineStr">
        <x:is>
          <x:t xml:space="preserve">Крепёж</x:t>
        </x:is>
      </x:c>
      <x:c r="G848" s="9" t="inlineStr">
        <x:is>
          <x:t xml:space="preserve">Кузнецов Павел</x:t>
        </x:is>
      </x:c>
      <x:c r="H848" s="26" t="n">
        <x:v>0</x:v>
      </x:c>
    </x:row>
    <x:row r="849" ht="28" customHeight="1">
      <x:c r="A849" s="9" t="inlineStr">
        <x:is>
          <x:t xml:space="preserve">КЛ-032</x:t>
        </x:is>
      </x:c>
      <x:c r="B849" s="9" t="inlineStr">
        <x:is>
          <x:t xml:space="preserve">ООО «ДеньКомплект»</x:t>
        </x:is>
      </x:c>
      <x:c r="C849" s="25" t="n">
        <x:v>46110</x:v>
      </x:c>
      <x:c r="D849" s="26" t="n">
        <x:v>415000</x:v>
      </x:c>
      <x:c r="E849" s="9" t="inlineStr">
        <x:is>
          <x:t xml:space="preserve">РТ-000791</x:t>
        </x:is>
      </x:c>
      <x:c r="F849" s="9" t="inlineStr">
        <x:is>
          <x:t xml:space="preserve">Крепёж</x:t>
        </x:is>
      </x:c>
      <x:c r="G849" s="9" t="inlineStr">
        <x:is>
          <x:t xml:space="preserve">Кузнецов Павел</x:t>
        </x:is>
      </x:c>
      <x:c r="H849" s="26" t="n">
        <x:v>0</x:v>
      </x:c>
    </x:row>
    <x:row r="850" ht="28" customHeight="1">
      <x:c r="A850" s="9" t="inlineStr">
        <x:is>
          <x:t xml:space="preserve">КЛ-008</x:t>
        </x:is>
      </x:c>
      <x:c r="B850" s="9" t="inlineStr">
        <x:is>
          <x:t xml:space="preserve">ООО «РесурсПоставка»</x:t>
        </x:is>
      </x:c>
      <x:c r="C850" s="25" t="n">
        <x:v>45885</x:v>
      </x:c>
      <x:c r="D850" s="26" t="n">
        <x:v>125000</x:v>
      </x:c>
      <x:c r="E850" s="9" t="inlineStr">
        <x:is>
          <x:t xml:space="preserve">РТ-000262</x:t>
        </x:is>
      </x:c>
      <x:c r="F850" s="9" t="inlineStr">
        <x:is>
          <x:t xml:space="preserve">Кабель</x:t>
        </x:is>
      </x:c>
      <x:c r="G850" s="9" t="inlineStr">
        <x:is>
          <x:t xml:space="preserve">Кузнецов Павел</x:t>
        </x:is>
      </x:c>
      <x:c r="H850" s="26" t="n">
        <x:v>0</x:v>
      </x:c>
    </x:row>
    <x:row r="851" ht="28" customHeight="1">
      <x:c r="A851" s="9" t="inlineStr">
        <x:is>
          <x:t xml:space="preserve">КЛ-030</x:t>
        </x:is>
      </x:c>
      <x:c r="B851" s="9" t="inlineStr">
        <x:is>
          <x:t xml:space="preserve">ООО «КачествоОпт»</x:t>
        </x:is>
      </x:c>
      <x:c r="C851" s="25" t="n">
        <x:v>45870</x:v>
      </x:c>
      <x:c r="D851" s="26" t="n">
        <x:v>99000</x:v>
      </x:c>
      <x:c r="E851" s="9" t="inlineStr">
        <x:is>
          <x:t xml:space="preserve">РТ-000672</x:t>
        </x:is>
      </x:c>
      <x:c r="F851" s="9" t="inlineStr">
        <x:is>
          <x:t xml:space="preserve">Промышленная химия</x:t>
        </x:is>
      </x:c>
      <x:c r="G851" s="9" t="inlineStr">
        <x:is>
          <x:t xml:space="preserve">Петров Илья</x:t>
        </x:is>
      </x:c>
      <x:c r="H851" s="26" t="n">
        <x:v>0</x:v>
      </x:c>
    </x:row>
    <x:row r="852" ht="28" customHeight="1">
      <x:c r="A852" s="9" t="inlineStr">
        <x:is>
          <x:t xml:space="preserve">КЛ-005</x:t>
        </x:is>
      </x:c>
      <x:c r="B852" s="9" t="inlineStr">
        <x:is>
          <x:t xml:space="preserve">ООО «УралКрепёж»</x:t>
        </x:is>
      </x:c>
      <x:c r="C852" s="25" t="n">
        <x:v>45347</x:v>
      </x:c>
      <x:c r="D852" s="26" t="n">
        <x:v>89000</x:v>
      </x:c>
      <x:c r="E852" s="9" t="inlineStr">
        <x:is>
          <x:t xml:space="preserve">РТ-000143</x:t>
        </x:is>
      </x:c>
      <x:c r="F852" s="9" t="inlineStr">
        <x:is>
          <x:t xml:space="preserve">Промышленная химия</x:t>
        </x:is>
      </x:c>
      <x:c r="G852" s="9" t="inlineStr">
        <x:is>
          <x:t xml:space="preserve">Иванова Анна</x:t>
        </x:is>
      </x:c>
      <x:c r="H852" s="26" t="n">
        <x:v>0</x:v>
      </x:c>
    </x:row>
    <x:row r="853" ht="28" customHeight="1">
      <x:c r="A853" s="9" t="inlineStr">
        <x:is>
          <x:t xml:space="preserve">КЛ-025</x:t>
        </x:is>
      </x:c>
      <x:c r="B853" s="9" t="inlineStr">
        <x:is>
          <x:t xml:space="preserve">ООО «ИнжСтрой»</x:t>
        </x:is>
      </x:c>
      <x:c r="C853" s="25" t="n">
        <x:v>45948</x:v>
      </x:c>
      <x:c r="D853" s="26" t="n">
        <x:v>329000</x:v>
      </x:c>
      <x:c r="E853" s="9" t="inlineStr">
        <x:is>
          <x:t xml:space="preserve">РТ-000553</x:t>
        </x:is>
      </x:c>
      <x:c r="F853" s="9" t="inlineStr">
        <x:is>
          <x:t xml:space="preserve">Промышленная химия</x:t>
        </x:is>
      </x:c>
      <x:c r="G853" s="9" t="inlineStr">
        <x:is>
          <x:t xml:space="preserve">Иванова Анна</x:t>
        </x:is>
      </x:c>
      <x:c r="H853" s="26" t="n">
        <x:v>0</x:v>
      </x:c>
    </x:row>
    <x:row r="854" ht="28" customHeight="1">
      <x:c r="A854" s="9" t="inlineStr">
        <x:is>
          <x:t xml:space="preserve">КЛ-001</x:t>
        </x:is>
      </x:c>
      <x:c r="B854" s="9" t="inlineStr">
        <x:is>
          <x:t xml:space="preserve">ООО «АлтайКомплект»</x:t>
        </x:is>
      </x:c>
      <x:c r="C854" s="25" t="n">
        <x:v>45647</x:v>
      </x:c>
      <x:c r="D854" s="26" t="n">
        <x:v>41000</x:v>
      </x:c>
      <x:c r="E854" s="9" t="inlineStr">
        <x:is>
          <x:t xml:space="preserve">РТ-000024</x:t>
        </x:is>
      </x:c>
      <x:c r="F854" s="9" t="inlineStr">
        <x:is>
          <x:t xml:space="preserve">Подшипники</x:t>
        </x:is>
      </x:c>
      <x:c r="G854" s="9" t="inlineStr">
        <x:is>
          <x:t xml:space="preserve">Иванова Анна</x:t>
        </x:is>
      </x:c>
      <x:c r="H854" s="26" t="n">
        <x:v>0</x:v>
      </x:c>
    </x:row>
    <x:row r="855" ht="28" customHeight="1">
      <x:c r="A855" s="9" t="inlineStr">
        <x:is>
          <x:t xml:space="preserve">КЛ-038</x:t>
        </x:is>
      </x:c>
      <x:c r="B855" s="9" t="inlineStr">
        <x:is>
          <x:t xml:space="preserve">ООО «ФлагманСнаб»</x:t>
        </x:is>
      </x:c>
      <x:c r="C855" s="25" t="n">
        <x:v>45708</x:v>
      </x:c>
      <x:c r="D855" s="26" t="n">
        <x:v>1799000</x:v>
      </x:c>
      <x:c r="E855" s="9" t="inlineStr">
        <x:is>
          <x:t xml:space="preserve">РТ-000963</x:t>
        </x:is>
      </x:c>
      <x:c r="F855" s="9" t="inlineStr">
        <x:is>
          <x:t xml:space="preserve">Кабель</x:t>
        </x:is>
      </x:c>
      <x:c r="G855" s="9" t="inlineStr">
        <x:is>
          <x:t xml:space="preserve">Петров Илья</x:t>
        </x:is>
      </x:c>
      <x:c r="H855" s="26" t="n">
        <x:v>0</x:v>
      </x:c>
    </x:row>
    <x:row r="856" ht="28" customHeight="1">
      <x:c r="A856" s="9" t="inlineStr">
        <x:is>
          <x:t xml:space="preserve">КЛ-013</x:t>
        </x:is>
      </x:c>
      <x:c r="B856" s="9" t="inlineStr">
        <x:is>
          <x:t xml:space="preserve">ООО «БазисИнструмент»</x:t>
        </x:is>
      </x:c>
      <x:c r="C856" s="25" t="n">
        <x:v>46125</x:v>
      </x:c>
      <x:c r="D856" s="26" t="n">
        <x:v>187000</x:v>
      </x:c>
      <x:c r="E856" s="9" t="inlineStr">
        <x:is>
          <x:t xml:space="preserve">РТ-000434</x:t>
        </x:is>
      </x:c>
      <x:c r="F856" s="9" t="inlineStr">
        <x:is>
          <x:t xml:space="preserve">Кабель</x:t>
        </x:is>
      </x:c>
      <x:c r="G856" s="9" t="inlineStr">
        <x:is>
          <x:t xml:space="preserve">Иванова Анна</x:t>
        </x:is>
      </x:c>
      <x:c r="H856" s="26" t="n">
        <x:v>0</x:v>
      </x:c>
    </x:row>
    <x:row r="857" ht="28" customHeight="1">
      <x:c r="A857" s="9" t="inlineStr">
        <x:is>
          <x:t xml:space="preserve">КЛ-033</x:t>
        </x:is>
      </x:c>
      <x:c r="B857" s="9" t="inlineStr">
        <x:is>
          <x:t xml:space="preserve">ООО «МультиПоставка»</x:t>
        </x:is>
      </x:c>
      <x:c r="C857" s="25" t="n">
        <x:v>45930</x:v>
      </x:c>
      <x:c r="D857" s="26" t="n">
        <x:v>427000</x:v>
      </x:c>
      <x:c r="E857" s="9" t="inlineStr">
        <x:is>
          <x:t xml:space="preserve">РТ-000844</x:t>
        </x:is>
      </x:c>
      <x:c r="F857" s="9" t="inlineStr">
        <x:is>
          <x:t xml:space="preserve">Кабель</x:t>
        </x:is>
      </x:c>
      <x:c r="G857" s="9" t="inlineStr">
        <x:is>
          <x:t xml:space="preserve">Иванова Анна</x:t>
        </x:is>
      </x:c>
      <x:c r="H857" s="26" t="n">
        <x:v>0</x:v>
      </x:c>
    </x:row>
    <x:row r="858" ht="28" customHeight="1">
      <x:c r="A858" s="9" t="inlineStr">
        <x:is>
          <x:t xml:space="preserve">КЛ-010</x:t>
        </x:is>
      </x:c>
      <x:c r="B858" s="9" t="inlineStr">
        <x:is>
          <x:t xml:space="preserve">ООО «ОрионПром»</x:t>
        </x:is>
      </x:c>
      <x:c r="C858" s="25" t="n">
        <x:v>45540</x:v>
      </x:c>
      <x:c r="D858" s="26" t="n">
        <x:v>150000</x:v>
      </x:c>
      <x:c r="E858" s="9" t="inlineStr">
        <x:is>
          <x:t xml:space="preserve">РТ-000315</x:t>
        </x:is>
      </x:c>
      <x:c r="F858" s="9" t="inlineStr">
        <x:is>
          <x:t xml:space="preserve">Промышленная химия</x:t>
        </x:is>
      </x:c>
      <x:c r="G858" s="9" t="inlineStr">
        <x:is>
          <x:t xml:space="preserve">Петров Илья</x:t>
        </x:is>
      </x:c>
      <x:c r="H858" s="26" t="n">
        <x:v>0</x:v>
      </x:c>
    </x:row>
    <x:row r="859" ht="28" customHeight="1">
      <x:c r="A859" s="9" t="inlineStr">
        <x:is>
          <x:t xml:space="preserve">КЛ-031</x:t>
        </x:is>
      </x:c>
      <x:c r="B859" s="9" t="inlineStr">
        <x:is>
          <x:t xml:space="preserve">ООО «РеверсСнаб»</x:t>
        </x:is>
      </x:c>
      <x:c r="C859" s="25" t="n">
        <x:v>45945</x:v>
      </x:c>
      <x:c r="D859" s="26" t="n">
        <x:v>101000</x:v>
      </x:c>
      <x:c r="E859" s="9" t="inlineStr">
        <x:is>
          <x:t xml:space="preserve">РТ-000725</x:t>
        </x:is>
      </x:c>
      <x:c r="F859" s="9" t="inlineStr">
        <x:is>
          <x:t xml:space="preserve">Подшипники</x:t>
        </x:is>
      </x:c>
      <x:c r="G859" s="9" t="inlineStr">
        <x:is>
          <x:t xml:space="preserve">Соколова Мария</x:t>
        </x:is>
      </x:c>
      <x:c r="H859" s="26" t="n">
        <x:v>0</x:v>
      </x:c>
    </x:row>
    <x:row r="860" ht="28" customHeight="1">
      <x:c r="A860" s="9" t="inlineStr">
        <x:is>
          <x:t xml:space="preserve">КЛ-006</x:t>
        </x:is>
      </x:c>
      <x:c r="B860" s="9" t="inlineStr">
        <x:is>
          <x:t xml:space="preserve">ООО «СибирьКабель»</x:t>
        </x:is>
      </x:c>
      <x:c r="C860" s="25" t="n">
        <x:v>45363</x:v>
      </x:c>
      <x:c r="D860" s="26" t="n">
        <x:v>102000</x:v>
      </x:c>
      <x:c r="E860" s="9" t="inlineStr">
        <x:is>
          <x:t xml:space="preserve">РТ-000196</x:t>
        </x:is>
      </x:c>
      <x:c r="F860" s="9" t="inlineStr">
        <x:is>
          <x:t xml:space="preserve">Подшипники</x:t>
        </x:is>
      </x:c>
      <x:c r="G860" s="9" t="inlineStr">
        <x:is>
          <x:t xml:space="preserve">Петров Илья</x:t>
        </x:is>
      </x:c>
      <x:c r="H860" s="26" t="n">
        <x:v>0</x:v>
      </x:c>
    </x:row>
    <x:row r="861" ht="28" customHeight="1">
      <x:c r="A861" s="9" t="inlineStr">
        <x:is>
          <x:t xml:space="preserve">КЛ-029</x:t>
        </x:is>
      </x:c>
      <x:c r="B861" s="9" t="inlineStr">
        <x:is>
          <x:t xml:space="preserve">ООО «ВозвратКомплект»</x:t>
        </x:is>
      </x:c>
      <x:c r="C861" s="25" t="n">
        <x:v>45435</x:v>
      </x:c>
      <x:c r="D861" s="26" t="n">
        <x:v>99000</x:v>
      </x:c>
      <x:c r="E861" s="9" t="inlineStr">
        <x:is>
          <x:t xml:space="preserve">РТ-000606</x:t>
        </x:is>
      </x:c>
      <x:c r="F861" s="9" t="inlineStr">
        <x:is>
          <x:t xml:space="preserve">Инструмент</x:t>
        </x:is>
      </x:c>
      <x:c r="G861" s="9" t="inlineStr">
        <x:is>
          <x:t xml:space="preserve">Иванова Анна</x:t>
        </x:is>
      </x:c>
      <x:c r="H861" s="26" t="n">
        <x:v>0</x:v>
      </x:c>
    </x:row>
    <x:row r="862" ht="28" customHeight="1">
      <x:c r="A862" s="9" t="inlineStr">
        <x:is>
          <x:t xml:space="preserve">КЛ-002</x:t>
        </x:is>
      </x:c>
      <x:c r="B862" s="9" t="inlineStr">
        <x:is>
          <x:t xml:space="preserve">ООО «СеверПодшипник»</x:t>
        </x:is>
      </x:c>
      <x:c r="C862" s="25" t="n">
        <x:v>45813</x:v>
      </x:c>
      <x:c r="D862" s="26" t="n">
        <x:v>54000</x:v>
      </x:c>
      <x:c r="E862" s="9" t="inlineStr">
        <x:is>
          <x:t xml:space="preserve">РТ-000077</x:t>
        </x:is>
      </x:c>
      <x:c r="F862" s="9" t="inlineStr">
        <x:is>
          <x:t xml:space="preserve">Крепёж</x:t>
        </x:is>
      </x:c>
      <x:c r="G862" s="9" t="inlineStr">
        <x:is>
          <x:t xml:space="preserve">Петров Илья</x:t>
        </x:is>
      </x:c>
      <x:c r="H862" s="26" t="n">
        <x:v>0</x:v>
      </x:c>
    </x:row>
    <x:row r="863" ht="28" customHeight="1">
      <x:c r="A863" s="9" t="inlineStr">
        <x:is>
          <x:t xml:space="preserve">КЛ-040</x:t>
        </x:is>
      </x:c>
      <x:c r="B863" s="9" t="inlineStr">
        <x:is>
          <x:t xml:space="preserve">ООО «МалыйРесурс»</x:t>
        </x:is>
      </x:c>
      <x:c r="C863" s="25" t="n">
        <x:v>45195</x:v>
      </x:c>
      <x:c r="D863" s="26" t="n">
        <x:v>3000</x:v>
      </x:c>
      <x:c r="E863" s="9" t="inlineStr">
        <x:is>
          <x:t xml:space="preserve">РТ-001016</x:t>
        </x:is>
      </x:c>
      <x:c r="F863" s="9" t="inlineStr">
        <x:is>
          <x:t xml:space="preserve">Промышленная химия</x:t>
        </x:is>
      </x:c>
      <x:c r="G863" s="9" t="inlineStr">
        <x:is>
          <x:t xml:space="preserve">Кузнецов Павел</x:t>
        </x:is>
      </x:c>
      <x:c r="H863" s="26" t="n">
        <x:v>0</x:v>
      </x:c>
    </x:row>
    <x:row r="864" ht="28" customHeight="1">
      <x:c r="A864" s="9" t="inlineStr">
        <x:is>
          <x:t xml:space="preserve">КЛ-017</x:t>
        </x:is>
      </x:c>
      <x:c r="B864" s="9" t="inlineStr">
        <x:is>
          <x:t xml:space="preserve">ООО «ПорогКомплект»</x:t>
        </x:is>
      </x:c>
      <x:c r="C864" s="25" t="n">
        <x:v>45825</x:v>
      </x:c>
      <x:c r="D864" s="26" t="n">
        <x:v>90000</x:v>
      </x:c>
      <x:c r="E864" s="9" t="inlineStr">
        <x:is>
          <x:t xml:space="preserve">РТ-000487</x:t>
        </x:is>
      </x:c>
      <x:c r="F864" s="9" t="inlineStr">
        <x:is>
          <x:t xml:space="preserve">Крепёж</x:t>
        </x:is>
      </x:c>
      <x:c r="G864" s="9" t="inlineStr">
        <x:is>
          <x:t xml:space="preserve">Иванова Анна</x:t>
        </x:is>
      </x:c>
      <x:c r="H864" s="26" t="n">
        <x:v>0</x:v>
      </x:c>
    </x:row>
    <x:row r="865" ht="28" customHeight="1">
      <x:c r="A865" s="9" t="inlineStr">
        <x:is>
          <x:t xml:space="preserve">КЛ-036</x:t>
        </x:is>
      </x:c>
      <x:c r="B865" s="9" t="inlineStr">
        <x:is>
          <x:t xml:space="preserve">ООО «РазовыйПоток»</x:t>
        </x:is>
      </x:c>
      <x:c r="C865" s="25" t="n">
        <x:v>45432</x:v>
      </x:c>
      <x:c r="D865" s="26" t="n">
        <x:v>462000</x:v>
      </x:c>
      <x:c r="E865" s="9" t="inlineStr">
        <x:is>
          <x:t xml:space="preserve">РТ-000897</x:t>
        </x:is>
      </x:c>
      <x:c r="F865" s="9" t="inlineStr">
        <x:is>
          <x:t xml:space="preserve">Подшипники</x:t>
        </x:is>
      </x:c>
      <x:c r="G865" s="9" t="inlineStr">
        <x:is>
          <x:t xml:space="preserve">Кузнецов Павел</x:t>
        </x:is>
      </x:c>
      <x:c r="H865" s="26" t="n">
        <x:v>0</x:v>
      </x:c>
    </x:row>
    <x:row r="866" ht="28" customHeight="1">
      <x:c r="A866" s="9" t="inlineStr">
        <x:is>
          <x:t xml:space="preserve">КЛ-011</x:t>
        </x:is>
      </x:c>
      <x:c r="B866" s="9" t="inlineStr">
        <x:is>
          <x:t xml:space="preserve">ООО «СфераКомплект»</x:t>
        </x:is>
      </x:c>
      <x:c r="C866" s="25" t="n">
        <x:v>46125</x:v>
      </x:c>
      <x:c r="D866" s="26" t="n">
        <x:v>163000</x:v>
      </x:c>
      <x:c r="E866" s="9" t="inlineStr">
        <x:is>
          <x:t xml:space="preserve">РТ-000368</x:t>
        </x:is>
      </x:c>
      <x:c r="F866" s="9" t="inlineStr">
        <x:is>
          <x:t xml:space="preserve">Подшипники</x:t>
        </x:is>
      </x:c>
      <x:c r="G866" s="9" t="inlineStr">
        <x:is>
          <x:t xml:space="preserve">Соколова Мария</x:t>
        </x:is>
      </x:c>
      <x:c r="H866" s="26" t="n">
        <x:v>0</x:v>
      </x:c>
    </x:row>
    <x:row r="867" ht="28" customHeight="1">
      <x:c r="A867" s="9" t="inlineStr">
        <x:is>
          <x:t xml:space="preserve">КЛ-032</x:t>
        </x:is>
      </x:c>
      <x:c r="B867" s="9" t="inlineStr">
        <x:is>
          <x:t xml:space="preserve">ООО «ДеньКомплект»</x:t>
        </x:is>
      </x:c>
      <x:c r="C867" s="25" t="n">
        <x:v>45900</x:v>
      </x:c>
      <x:c r="D867" s="26" t="n">
        <x:v>414000</x:v>
      </x:c>
      <x:c r="E867" s="9" t="inlineStr">
        <x:is>
          <x:t xml:space="preserve">РТ-000778</x:t>
        </x:is>
      </x:c>
      <x:c r="F867" s="9" t="inlineStr">
        <x:is>
          <x:t xml:space="preserve">Крепёж</x:t>
        </x:is>
      </x:c>
      <x:c r="G867" s="9" t="inlineStr">
        <x:is>
          <x:t xml:space="preserve">Кузнецов Павел</x:t>
        </x:is>
      </x:c>
      <x:c r="H867" s="26" t="n">
        <x:v>0</x:v>
      </x:c>
    </x:row>
    <x:row r="868" ht="28" customHeight="1">
      <x:c r="A868" s="9" t="inlineStr">
        <x:is>
          <x:t xml:space="preserve">КЛ-007</x:t>
        </x:is>
      </x:c>
      <x:c r="B868" s="9" t="inlineStr">
        <x:is>
          <x:t xml:space="preserve">ООО «ПромКонтур»</x:t>
        </x:is>
      </x:c>
      <x:c r="C868" s="25" t="n">
        <x:v>46205</x:v>
      </x:c>
      <x:c r="D868" s="26" t="n">
        <x:v>115000</x:v>
      </x:c>
      <x:c r="E868" s="9" t="inlineStr">
        <x:is>
          <x:t xml:space="preserve">РТ-000249</x:t>
        </x:is>
      </x:c>
      <x:c r="F868" s="9" t="inlineStr">
        <x:is>
          <x:t xml:space="preserve">Крепёж</x:t>
        </x:is>
      </x:c>
      <x:c r="G868" s="9" t="inlineStr">
        <x:is>
          <x:t xml:space="preserve">Соколова Мария</x:t>
        </x:is>
      </x:c>
      <x:c r="H868" s="26" t="n">
        <x:v>0</x:v>
      </x:c>
    </x:row>
    <x:row r="869" ht="28" customHeight="1">
      <x:c r="A869" s="9" t="inlineStr">
        <x:is>
          <x:t xml:space="preserve">КЛ-030</x:t>
        </x:is>
      </x:c>
      <x:c r="B869" s="9" t="inlineStr">
        <x:is>
          <x:t xml:space="preserve">ООО «КачествоОпт»</x:t>
        </x:is>
      </x:c>
      <x:c r="C869" s="25" t="n">
        <x:v>45570</x:v>
      </x:c>
      <x:c r="D869" s="26" t="n">
        <x:v>101000</x:v>
      </x:c>
      <x:c r="E869" s="9" t="inlineStr">
        <x:is>
          <x:t xml:space="preserve">РТ-000659</x:t>
        </x:is>
      </x:c>
      <x:c r="F869" s="9" t="inlineStr">
        <x:is>
          <x:t xml:space="preserve">Промышленная химия</x:t>
        </x:is>
      </x:c>
      <x:c r="G869" s="9" t="inlineStr">
        <x:is>
          <x:t xml:space="preserve">Петров Илья</x:t>
        </x:is>
      </x:c>
      <x:c r="H869" s="26" t="n">
        <x:v>0</x:v>
      </x:c>
    </x:row>
    <x:row r="870" ht="28" customHeight="1">
      <x:c r="A870" s="9" t="inlineStr">
        <x:is>
          <x:t xml:space="preserve">КЛ-004</x:t>
        </x:is>
      </x:c>
      <x:c r="B870" s="9" t="inlineStr">
        <x:is>
          <x:t xml:space="preserve">ООО «ТехноОпт»</x:t>
        </x:is>
      </x:c>
      <x:c r="C870" s="25" t="n">
        <x:v>46005</x:v>
      </x:c>
      <x:c r="D870" s="26" t="n">
        <x:v>79000</x:v>
      </x:c>
      <x:c r="E870" s="9" t="inlineStr">
        <x:is>
          <x:t xml:space="preserve">РТ-000130</x:t>
        </x:is>
      </x:c>
      <x:c r="F870" s="9" t="inlineStr">
        <x:is>
          <x:t xml:space="preserve">Инструмент</x:t>
        </x:is>
      </x:c>
      <x:c r="G870" s="9" t="inlineStr">
        <x:is>
          <x:t xml:space="preserve">Кузнецов Павел</x:t>
        </x:is>
      </x:c>
      <x:c r="H870" s="26" t="n">
        <x:v>0</x:v>
      </x:c>
    </x:row>
    <x:row r="871" ht="28" customHeight="1">
      <x:c r="A871" s="9" t="inlineStr">
        <x:is>
          <x:t xml:space="preserve">КЛ-023</x:t>
        </x:is>
      </x:c>
      <x:c r="B871" s="9" t="inlineStr">
        <x:is>
          <x:t xml:space="preserve">ООО «СадТехника»</x:t>
        </x:is>
      </x:c>
      <x:c r="C871" s="25" t="n">
        <x:v>46126</x:v>
      </x:c>
      <x:c r="D871" s="26" t="n">
        <x:v>306000</x:v>
      </x:c>
      <x:c r="E871" s="9" t="inlineStr">
        <x:is>
          <x:t xml:space="preserve">РТ-000540</x:t>
        </x:is>
      </x:c>
      <x:c r="F871" s="9" t="inlineStr">
        <x:is>
          <x:t xml:space="preserve">Кабель</x:t>
        </x:is>
      </x:c>
      <x:c r="G871" s="9" t="inlineStr">
        <x:is>
          <x:t xml:space="preserve">Соколова Мария</x:t>
        </x:is>
      </x:c>
      <x:c r="H871" s="26" t="n">
        <x:v>0</x:v>
      </x:c>
    </x:row>
    <x:row r="872" ht="28" customHeight="1">
      <x:c r="A872" s="9" t="inlineStr">
        <x:is>
          <x:t xml:space="preserve">КЛ-001</x:t>
        </x:is>
      </x:c>
      <x:c r="B872" s="9" t="inlineStr">
        <x:is>
          <x:t xml:space="preserve">ООО «АлтайКомплект»</x:t>
        </x:is>
      </x:c>
      <x:c r="C872" s="25" t="n">
        <x:v>45387</x:v>
      </x:c>
      <x:c r="D872" s="26" t="n">
        <x:v>43000</x:v>
      </x:c>
      <x:c r="E872" s="9" t="inlineStr">
        <x:is>
          <x:t xml:space="preserve">РТ-000011</x:t>
        </x:is>
      </x:c>
      <x:c r="F872" s="9" t="inlineStr">
        <x:is>
          <x:t xml:space="preserve">Подшипники</x:t>
        </x:is>
      </x:c>
      <x:c r="G872" s="9" t="inlineStr">
        <x:is>
          <x:t xml:space="preserve">Иванова Анна</x:t>
        </x:is>
      </x:c>
      <x:c r="H872" s="26" t="n">
        <x:v>0</x:v>
      </x:c>
    </x:row>
    <x:row r="873" ht="28" customHeight="1">
      <x:c r="A873" s="9" t="inlineStr">
        <x:is>
          <x:t xml:space="preserve">КЛ-038</x:t>
        </x:is>
      </x:c>
      <x:c r="B873" s="9" t="inlineStr">
        <x:is>
          <x:t xml:space="preserve">ООО «ФлагманСнаб»</x:t>
        </x:is>
      </x:c>
      <x:c r="C873" s="25" t="n">
        <x:v>45318</x:v>
      </x:c>
      <x:c r="D873" s="26" t="n">
        <x:v>1801000</x:v>
      </x:c>
      <x:c r="E873" s="9" t="inlineStr">
        <x:is>
          <x:t xml:space="preserve">РТ-000950</x:t>
        </x:is>
      </x:c>
      <x:c r="F873" s="9" t="inlineStr">
        <x:is>
          <x:t xml:space="preserve">Кабель</x:t>
        </x:is>
      </x:c>
      <x:c r="G873" s="9" t="inlineStr">
        <x:is>
          <x:t xml:space="preserve">Петров Илья</x:t>
        </x:is>
      </x:c>
      <x:c r="H873" s="26" t="n">
        <x:v>0</x:v>
      </x:c>
    </x:row>
    <x:row r="874" ht="28" customHeight="1">
      <x:c r="A874" s="9" t="inlineStr">
        <x:is>
          <x:t xml:space="preserve">КЛ-013</x:t>
        </x:is>
      </x:c>
      <x:c r="B874" s="9" t="inlineStr">
        <x:is>
          <x:t xml:space="preserve">ООО «БазисИнструмент»</x:t>
        </x:is>
      </x:c>
      <x:c r="C874" s="25" t="n">
        <x:v>45735</x:v>
      </x:c>
      <x:c r="D874" s="26" t="n">
        <x:v>186000</x:v>
      </x:c>
      <x:c r="E874" s="9" t="inlineStr">
        <x:is>
          <x:t xml:space="preserve">РТ-000421</x:t>
        </x:is>
      </x:c>
      <x:c r="F874" s="9" t="inlineStr">
        <x:is>
          <x:t xml:space="preserve">Кабель</x:t>
        </x:is>
      </x:c>
      <x:c r="G874" s="9" t="inlineStr">
        <x:is>
          <x:t xml:space="preserve">Иванова Анна</x:t>
        </x:is>
      </x:c>
      <x:c r="H874" s="26" t="n">
        <x:v>0</x:v>
      </x:c>
    </x:row>
    <x:row r="875" ht="28" customHeight="1">
      <x:c r="A875" s="9" t="inlineStr">
        <x:is>
          <x:t xml:space="preserve">КЛ-033</x:t>
        </x:is>
      </x:c>
      <x:c r="B875" s="9" t="inlineStr">
        <x:is>
          <x:t xml:space="preserve">ООО «МультиПоставка»</x:t>
        </x:is>
      </x:c>
      <x:c r="C875" s="25" t="n">
        <x:v>45720</x:v>
      </x:c>
      <x:c r="D875" s="26" t="n">
        <x:v>426000</x:v>
      </x:c>
      <x:c r="E875" s="9" t="inlineStr">
        <x:is>
          <x:t xml:space="preserve">РТ-000831</x:t>
        </x:is>
      </x:c>
      <x:c r="F875" s="9" t="inlineStr">
        <x:is>
          <x:t xml:space="preserve">Кабель</x:t>
        </x:is>
      </x:c>
      <x:c r="G875" s="9" t="inlineStr">
        <x:is>
          <x:t xml:space="preserve">Иванова Анна</x:t>
        </x:is>
      </x:c>
      <x:c r="H875" s="26" t="n">
        <x:v>0</x:v>
      </x:c>
    </x:row>
    <x:row r="876" ht="28" customHeight="1">
      <x:c r="A876" s="9" t="inlineStr">
        <x:is>
          <x:t xml:space="preserve">КЛ-009</x:t>
        </x:is>
      </x:c>
      <x:c r="B876" s="9" t="inlineStr">
        <x:is>
          <x:t xml:space="preserve">ООО «МагистральСнаб»</x:t>
        </x:is>
      </x:c>
      <x:c r="C876" s="25" t="n">
        <x:v>46185</x:v>
      </x:c>
      <x:c r="D876" s="26" t="n">
        <x:v>138000</x:v>
      </x:c>
      <x:c r="E876" s="9" t="inlineStr">
        <x:is>
          <x:t xml:space="preserve">РТ-000302</x:t>
        </x:is>
      </x:c>
      <x:c r="F876" s="9" t="inlineStr">
        <x:is>
          <x:t xml:space="preserve">Инструмент</x:t>
        </x:is>
      </x:c>
      <x:c r="G876" s="9" t="inlineStr">
        <x:is>
          <x:t xml:space="preserve">Иванова Анна</x:t>
        </x:is>
      </x:c>
      <x:c r="H876" s="26" t="n">
        <x:v>0</x:v>
      </x:c>
    </x:row>
    <x:row r="877" ht="28" customHeight="1">
      <x:c r="A877" s="9" t="inlineStr">
        <x:is>
          <x:t xml:space="preserve">КЛ-031</x:t>
        </x:is>
      </x:c>
      <x:c r="B877" s="9" t="inlineStr">
        <x:is>
          <x:t xml:space="preserve">ООО «РеверсСнаб»</x:t>
        </x:is>
      </x:c>
      <x:c r="C877" s="25" t="n">
        <x:v>45652</x:v>
      </x:c>
      <x:c r="D877" s="26" t="n">
        <x:v>0</x:v>
      </x:c>
      <x:c r="E877" s="9" t="inlineStr">
        <x:is>
          <x:t xml:space="preserve">ВЗ-000712</x:t>
        </x:is>
      </x:c>
      <x:c r="F877" s="9" t="inlineStr">
        <x:is>
          <x:t xml:space="preserve">Подшипники</x:t>
        </x:is>
      </x:c>
      <x:c r="G877" s="9" t="inlineStr">
        <x:is>
          <x:t xml:space="preserve">Соколова Мария</x:t>
        </x:is>
      </x:c>
      <x:c r="H877" s="26" t="n">
        <x:v>25000</x:v>
      </x:c>
    </x:row>
    <x:row r="878" ht="28" customHeight="1">
      <x:c r="A878" s="9" t="inlineStr">
        <x:is>
          <x:t xml:space="preserve">КЛ-005</x:t>
        </x:is>
      </x:c>
      <x:c r="B878" s="9" t="inlineStr">
        <x:is>
          <x:t xml:space="preserve">ООО «УралКрепёж»</x:t>
        </x:is>
      </x:c>
      <x:c r="C878" s="25" t="n">
        <x:v>46147</x:v>
      </x:c>
      <x:c r="D878" s="26" t="n">
        <x:v>90000</x:v>
      </x:c>
      <x:c r="E878" s="9" t="inlineStr">
        <x:is>
          <x:t xml:space="preserve">РТ-000183</x:t>
        </x:is>
      </x:c>
      <x:c r="F878" s="9" t="inlineStr">
        <x:is>
          <x:t xml:space="preserve">Промышленная химия</x:t>
        </x:is>
      </x:c>
      <x:c r="G878" s="9" t="inlineStr">
        <x:is>
          <x:t xml:space="preserve">Иванова Анна</x:t>
        </x:is>
      </x:c>
      <x:c r="H878" s="26" t="n">
        <x:v>0</x:v>
      </x:c>
    </x:row>
    <x:row r="879" ht="28" customHeight="1">
      <x:c r="A879" s="9" t="inlineStr">
        <x:is>
          <x:t xml:space="preserve">КЛ-028</x:t>
        </x:is>
      </x:c>
      <x:c r="B879" s="9" t="inlineStr">
        <x:is>
          <x:t xml:space="preserve">ООО «РостСнаб»</x:t>
        </x:is>
      </x:c>
      <x:c r="C879" s="25" t="n">
        <x:v>46200</x:v>
      </x:c>
      <x:c r="D879" s="26" t="n">
        <x:v>366000</x:v>
      </x:c>
      <x:c r="E879" s="9" t="inlineStr">
        <x:is>
          <x:t xml:space="preserve">РТ-000593</x:t>
        </x:is>
      </x:c>
      <x:c r="F879" s="9" t="inlineStr">
        <x:is>
          <x:t xml:space="preserve">Кабель</x:t>
        </x:is>
      </x:c>
      <x:c r="G879" s="9" t="inlineStr">
        <x:is>
          <x:t xml:space="preserve">Кузнецов Павел</x:t>
        </x:is>
      </x:c>
      <x:c r="H879" s="26" t="n">
        <x:v>0</x:v>
      </x:c>
    </x:row>
    <x:row r="880" ht="28" customHeight="1">
      <x:c r="A880" s="9" t="inlineStr">
        <x:is>
          <x:t xml:space="preserve">КЛ-002</x:t>
        </x:is>
      </x:c>
      <x:c r="B880" s="9" t="inlineStr">
        <x:is>
          <x:t xml:space="preserve">ООО «СеверПодшипник»</x:t>
        </x:is>
      </x:c>
      <x:c r="C880" s="25" t="n">
        <x:v>45423</x:v>
      </x:c>
      <x:c r="D880" s="26" t="n">
        <x:v>53000</x:v>
      </x:c>
      <x:c r="E880" s="9" t="inlineStr">
        <x:is>
          <x:t xml:space="preserve">РТ-000064</x:t>
        </x:is>
      </x:c>
      <x:c r="F880" s="9" t="inlineStr">
        <x:is>
          <x:t xml:space="preserve">Крепёж</x:t>
        </x:is>
      </x:c>
      <x:c r="G880" s="9" t="inlineStr">
        <x:is>
          <x:t xml:space="preserve">Петров Илья</x:t>
        </x:is>
      </x:c>
      <x:c r="H880" s="26" t="n">
        <x:v>0</x:v>
      </x:c>
    </x:row>
    <x:row r="881" ht="28" customHeight="1">
      <x:c r="A881" s="9" t="inlineStr">
        <x:is>
          <x:t xml:space="preserve">КЛ-039</x:t>
        </x:is>
      </x:c>
      <x:c r="B881" s="9" t="inlineStr">
        <x:is>
          <x:t xml:space="preserve">ООО «МикроКрепёж»</x:t>
        </x:is>
      </x:c>
      <x:c r="C881" s="25" t="n">
        <x:v>45635</x:v>
      </x:c>
      <x:c r="D881" s="26" t="n">
        <x:v>3000</x:v>
      </x:c>
      <x:c r="E881" s="9" t="inlineStr">
        <x:is>
          <x:t xml:space="preserve">РТ-001003</x:t>
        </x:is>
      </x:c>
      <x:c r="F881" s="9" t="inlineStr">
        <x:is>
          <x:t xml:space="preserve">Инструмент</x:t>
        </x:is>
      </x:c>
      <x:c r="G881" s="9" t="inlineStr">
        <x:is>
          <x:t xml:space="preserve">Соколова Мария</x:t>
        </x:is>
      </x:c>
      <x:c r="H881" s="26" t="n">
        <x:v>0</x:v>
      </x:c>
    </x:row>
    <x:row r="882" ht="28" customHeight="1">
      <x:c r="A882" s="9" t="inlineStr">
        <x:is>
          <x:t xml:space="preserve">КЛ-016</x:t>
        </x:is>
      </x:c>
      <x:c r="B882" s="9" t="inlineStr">
        <x:is>
          <x:t xml:space="preserve">ООО «ГраньСнаб»</x:t>
        </x:is>
      </x:c>
      <x:c r="C882" s="25" t="n">
        <x:v>45526</x:v>
      </x:c>
      <x:c r="D882" s="26" t="n">
        <x:v>90000</x:v>
      </x:c>
      <x:c r="E882" s="9" t="inlineStr">
        <x:is>
          <x:t xml:space="preserve">РТ-000474</x:t>
        </x:is>
      </x:c>
      <x:c r="F882" s="9" t="inlineStr">
        <x:is>
          <x:t xml:space="preserve">Подшипники</x:t>
        </x:is>
      </x:c>
      <x:c r="G882" s="9" t="inlineStr">
        <x:is>
          <x:t xml:space="preserve">Кузнецов Павел</x:t>
        </x:is>
      </x:c>
      <x:c r="H882" s="26" t="n">
        <x:v>0</x:v>
      </x:c>
    </x:row>
    <x:row r="883" ht="28" customHeight="1">
      <x:c r="A883" s="9" t="inlineStr">
        <x:is>
          <x:t xml:space="preserve">КЛ-035</x:t>
        </x:is>
      </x:c>
      <x:c r="B883" s="9" t="inlineStr">
        <x:is>
          <x:t xml:space="preserve">ООО «НеритмСнаб»</x:t>
        </x:is>
      </x:c>
      <x:c r="C883" s="25" t="n">
        <x:v>45500</x:v>
      </x:c>
      <x:c r="D883" s="26" t="n">
        <x:v>451000</x:v>
      </x:c>
      <x:c r="E883" s="9" t="inlineStr">
        <x:is>
          <x:t xml:space="preserve">РТ-000884</x:t>
        </x:is>
      </x:c>
      <x:c r="F883" s="9" t="inlineStr">
        <x:is>
          <x:t xml:space="preserve">Промышленная химия</x:t>
        </x:is>
      </x:c>
      <x:c r="G883" s="9" t="inlineStr">
        <x:is>
          <x:t xml:space="preserve">Соколова Мария</x:t>
        </x:is>
      </x:c>
      <x:c r="H883" s="26" t="n">
        <x:v>0</x:v>
      </x:c>
    </x:row>
    <x:row r="884" ht="28" customHeight="1">
      <x:c r="A884" s="9" t="inlineStr">
        <x:is>
          <x:t xml:space="preserve">КЛ-011</x:t>
        </x:is>
      </x:c>
      <x:c r="B884" s="9" t="inlineStr">
        <x:is>
          <x:t xml:space="preserve">ООО «СфераКомплект»</x:t>
        </x:is>
      </x:c>
      <x:c r="C884" s="25" t="n">
        <x:v>45735</x:v>
      </x:c>
      <x:c r="D884" s="26" t="n">
        <x:v>162000</x:v>
      </x:c>
      <x:c r="E884" s="9" t="inlineStr">
        <x:is>
          <x:t xml:space="preserve">РТ-000355</x:t>
        </x:is>
      </x:c>
      <x:c r="F884" s="9" t="inlineStr">
        <x:is>
          <x:t xml:space="preserve">Подшипники</x:t>
        </x:is>
      </x:c>
      <x:c r="G884" s="9" t="inlineStr">
        <x:is>
          <x:t xml:space="preserve">Соколова Мария</x:t>
        </x:is>
      </x:c>
      <x:c r="H884" s="26" t="n">
        <x:v>0</x:v>
      </x:c>
    </x:row>
    <x:row r="885" ht="28" customHeight="1">
      <x:c r="A885" s="9" t="inlineStr">
        <x:is>
          <x:t xml:space="preserve">КЛ-032</x:t>
        </x:is>
      </x:c>
      <x:c r="B885" s="9" t="inlineStr">
        <x:is>
          <x:t xml:space="preserve">ООО «ДеньКомплект»</x:t>
        </x:is>
      </x:c>
      <x:c r="C885" s="25" t="n">
        <x:v>45630</x:v>
      </x:c>
      <x:c r="D885" s="26" t="n">
        <x:v>62100</x:v>
      </x:c>
      <x:c r="E885" s="9" t="inlineStr">
        <x:is>
          <x:t xml:space="preserve">РТ-000765</x:t>
        </x:is>
      </x:c>
      <x:c r="F885" s="9" t="inlineStr">
        <x:is>
          <x:t xml:space="preserve">Крепёж</x:t>
        </x:is>
      </x:c>
      <x:c r="G885" s="9" t="inlineStr">
        <x:is>
          <x:t xml:space="preserve">Кузнецов Павел</x:t>
        </x:is>
      </x:c>
      <x:c r="H885" s="26" t="n">
        <x:v>0</x:v>
      </x:c>
    </x:row>
    <x:row r="886" ht="28" customHeight="1">
      <x:c r="A886" s="9" t="inlineStr">
        <x:is>
          <x:t xml:space="preserve">КЛ-007</x:t>
        </x:is>
      </x:c>
      <x:c r="B886" s="9" t="inlineStr">
        <x:is>
          <x:t xml:space="preserve">ООО «ПромКонтур»</x:t>
        </x:is>
      </x:c>
      <x:c r="C886" s="25" t="n">
        <x:v>45620</x:v>
      </x:c>
      <x:c r="D886" s="26" t="n">
        <x:v>114000</x:v>
      </x:c>
      <x:c r="E886" s="9" t="inlineStr">
        <x:is>
          <x:t xml:space="preserve">РТ-000236</x:t>
        </x:is>
      </x:c>
      <x:c r="F886" s="9" t="inlineStr">
        <x:is>
          <x:t xml:space="preserve">Крепёж</x:t>
        </x:is>
      </x:c>
      <x:c r="G886" s="9" t="inlineStr">
        <x:is>
          <x:t xml:space="preserve">Соколова Мария</x:t>
        </x:is>
      </x:c>
      <x:c r="H886" s="26" t="n">
        <x:v>0</x:v>
      </x:c>
    </x:row>
    <x:row r="887" ht="28" customHeight="1">
      <x:c r="A887" s="9" t="inlineStr">
        <x:is>
          <x:t xml:space="preserve">КЛ-030</x:t>
        </x:is>
      </x:c>
      <x:c r="B887" s="9" t="inlineStr">
        <x:is>
          <x:t xml:space="preserve">ООО «КачествоОпт»</x:t>
        </x:is>
      </x:c>
      <x:c r="C887" s="25" t="n">
        <x:v>45277</x:v>
      </x:c>
      <x:c r="D887" s="26" t="n">
        <x:v>0</x:v>
      </x:c>
      <x:c r="E887" s="9" t="inlineStr">
        <x:is>
          <x:t xml:space="preserve">ВЗ-000646</x:t>
        </x:is>
      </x:c>
      <x:c r="F887" s="9" t="inlineStr">
        <x:is>
          <x:t xml:space="preserve">Промышленная химия</x:t>
        </x:is>
      </x:c>
      <x:c r="G887" s="9" t="inlineStr">
        <x:is>
          <x:t xml:space="preserve">Петров Илья</x:t>
        </x:is>
      </x:c>
      <x:c r="H887" s="26" t="n">
        <x:v>100000</x:v>
      </x:c>
    </x:row>
    <x:row r="888" ht="28" customHeight="1">
      <x:c r="A888" s="9" t="inlineStr">
        <x:is>
          <x:t xml:space="preserve">КЛ-004</x:t>
        </x:is>
      </x:c>
      <x:c r="B888" s="9" t="inlineStr">
        <x:is>
          <x:t xml:space="preserve">ООО «ТехноОпт»</x:t>
        </x:is>
      </x:c>
      <x:c r="C888" s="25" t="n">
        <x:v>45225</x:v>
      </x:c>
      <x:c r="D888" s="26" t="n">
        <x:v>78000</x:v>
      </x:c>
      <x:c r="E888" s="9" t="inlineStr">
        <x:is>
          <x:t xml:space="preserve">РТ-000117</x:t>
        </x:is>
      </x:c>
      <x:c r="F888" s="9" t="inlineStr">
        <x:is>
          <x:t xml:space="preserve">Инструмент</x:t>
        </x:is>
      </x:c>
      <x:c r="G888" s="9" t="inlineStr">
        <x:is>
          <x:t xml:space="preserve">Кузнецов Павел</x:t>
        </x:is>
      </x:c>
      <x:c r="H888" s="26" t="n">
        <x:v>0</x:v>
      </x:c>
    </x:row>
    <x:row r="889" ht="28" customHeight="1">
      <x:c r="A889" s="9" t="inlineStr">
        <x:is>
          <x:t xml:space="preserve">КЛ-022</x:t>
        </x:is>
      </x:c>
      <x:c r="B889" s="9" t="inlineStr">
        <x:is>
          <x:t xml:space="preserve">ООО «ПолеСнаб»</x:t>
        </x:is>
      </x:c>
      <x:c r="C889" s="25" t="n">
        <x:v>46166</x:v>
      </x:c>
      <x:c r="D889" s="26" t="n">
        <x:v>293000</x:v>
      </x:c>
      <x:c r="E889" s="9" t="inlineStr">
        <x:is>
          <x:t xml:space="preserve">РТ-000527</x:t>
        </x:is>
      </x:c>
      <x:c r="F889" s="9" t="inlineStr">
        <x:is>
          <x:t xml:space="preserve">Крепёж</x:t>
        </x:is>
      </x:c>
      <x:c r="G889" s="9" t="inlineStr">
        <x:is>
          <x:t xml:space="preserve">Петров Илья</x:t>
        </x:is>
      </x:c>
      <x:c r="H889" s="26" t="n">
        <x:v>0</x:v>
      </x:c>
    </x:row>
    <x:row r="890" ht="28" customHeight="1">
      <x:c r="A890" s="9" t="inlineStr">
        <x:is>
          <x:t xml:space="preserve">КЛ-037</x:t>
        </x:is>
      </x:c>
      <x:c r="B890" s="9" t="inlineStr">
        <x:is>
          <x:t xml:space="preserve">ООО «АтлантПром»</x:t>
        </x:is>
      </x:c>
      <x:c r="C890" s="25" t="n">
        <x:v>45981</x:v>
      </x:c>
      <x:c r="D890" s="26" t="n">
        <x:v>2199000</x:v>
      </x:c>
      <x:c r="E890" s="9" t="inlineStr">
        <x:is>
          <x:t xml:space="preserve">РТ-000937</x:t>
        </x:is>
      </x:c>
      <x:c r="F890" s="9" t="inlineStr">
        <x:is>
          <x:t xml:space="preserve">Крепёж</x:t>
        </x:is>
      </x:c>
      <x:c r="G890" s="9" t="inlineStr">
        <x:is>
          <x:t xml:space="preserve">Иванова Анна</x:t>
        </x:is>
      </x:c>
      <x:c r="H890" s="26" t="n">
        <x:v>0</x:v>
      </x:c>
    </x:row>
    <x:row r="891" ht="28" customHeight="1">
      <x:c r="A891" s="9" t="inlineStr">
        <x:is>
          <x:t xml:space="preserve">КЛ-013</x:t>
        </x:is>
      </x:c>
      <x:c r="B891" s="9" t="inlineStr">
        <x:is>
          <x:t xml:space="preserve">ООО «БазисИнструмент»</x:t>
        </x:is>
      </x:c>
      <x:c r="C891" s="25" t="n">
        <x:v>45345</x:v>
      </x:c>
      <x:c r="D891" s="26" t="n">
        <x:v>185000</x:v>
      </x:c>
      <x:c r="E891" s="9" t="inlineStr">
        <x:is>
          <x:t xml:space="preserve">РТ-000408</x:t>
        </x:is>
      </x:c>
      <x:c r="F891" s="9" t="inlineStr">
        <x:is>
          <x:t xml:space="preserve">Кабель</x:t>
        </x:is>
      </x:c>
      <x:c r="G891" s="9" t="inlineStr">
        <x:is>
          <x:t xml:space="preserve">Иванова Анна</x:t>
        </x:is>
      </x:c>
      <x:c r="H891" s="26" t="n">
        <x:v>0</x:v>
      </x:c>
    </x:row>
    <x:row r="892" ht="28" customHeight="1">
      <x:c r="A892" s="9" t="inlineStr">
        <x:is>
          <x:t xml:space="preserve">КЛ-033</x:t>
        </x:is>
      </x:c>
      <x:c r="B892" s="9" t="inlineStr">
        <x:is>
          <x:t xml:space="preserve">ООО «МультиПоставка»</x:t>
        </x:is>
      </x:c>
      <x:c r="C892" s="25" t="n">
        <x:v>45450</x:v>
      </x:c>
      <x:c r="D892" s="26" t="n">
        <x:v>63900</x:v>
      </x:c>
      <x:c r="E892" s="9" t="inlineStr">
        <x:is>
          <x:t xml:space="preserve">РТ-000818</x:t>
        </x:is>
      </x:c>
      <x:c r="F892" s="9" t="inlineStr">
        <x:is>
          <x:t xml:space="preserve">Кабель</x:t>
        </x:is>
      </x:c>
      <x:c r="G892" s="9" t="inlineStr">
        <x:is>
          <x:t xml:space="preserve">Иванова Анна</x:t>
        </x:is>
      </x:c>
      <x:c r="H892" s="26" t="n">
        <x:v>0</x:v>
      </x:c>
    </x:row>
    <x:row r="893" ht="28" customHeight="1">
      <x:c r="A893" s="9" t="inlineStr">
        <x:is>
          <x:t xml:space="preserve">КЛ-009</x:t>
        </x:is>
      </x:c>
      <x:c r="B893" s="9" t="inlineStr">
        <x:is>
          <x:t xml:space="preserve">ООО «МагистральСнаб»</x:t>
        </x:is>
      </x:c>
      <x:c r="C893" s="25" t="n">
        <x:v>45795</x:v>
      </x:c>
      <x:c r="D893" s="26" t="n">
        <x:v>137000</x:v>
      </x:c>
      <x:c r="E893" s="9" t="inlineStr">
        <x:is>
          <x:t xml:space="preserve">РТ-000289</x:t>
        </x:is>
      </x:c>
      <x:c r="F893" s="9" t="inlineStr">
        <x:is>
          <x:t xml:space="preserve">Инструмент</x:t>
        </x:is>
      </x:c>
      <x:c r="G893" s="9" t="inlineStr">
        <x:is>
          <x:t xml:space="preserve">Иванова Анна</x:t>
        </x:is>
      </x:c>
      <x:c r="H893" s="26" t="n">
        <x:v>0</x:v>
      </x:c>
    </x:row>
    <x:row r="894" ht="28" customHeight="1">
      <x:c r="A894" s="9" t="inlineStr">
        <x:is>
          <x:t xml:space="preserve">КЛ-031</x:t>
        </x:is>
      </x:c>
      <x:c r="B894" s="9" t="inlineStr">
        <x:is>
          <x:t xml:space="preserve">ООО «РеверсСнаб»</x:t>
        </x:is>
      </x:c>
      <x:c r="C894" s="25" t="n">
        <x:v>45375</x:v>
      </x:c>
      <x:c r="D894" s="26" t="n">
        <x:v>100000</x:v>
      </x:c>
      <x:c r="E894" s="9" t="inlineStr">
        <x:is>
          <x:t xml:space="preserve">РТ-000699</x:t>
        </x:is>
      </x:c>
      <x:c r="F894" s="9" t="inlineStr">
        <x:is>
          <x:t xml:space="preserve">Подшипники</x:t>
        </x:is>
      </x:c>
      <x:c r="G894" s="9" t="inlineStr">
        <x:is>
          <x:t xml:space="preserve">Соколова Мария</x:t>
        </x:is>
      </x:c>
      <x:c r="H894" s="26" t="n">
        <x:v>0</x:v>
      </x:c>
    </x:row>
    <x:row r="895" ht="28" customHeight="1">
      <x:c r="A895" s="9" t="inlineStr">
        <x:is>
          <x:t xml:space="preserve">КЛ-005</x:t>
        </x:is>
      </x:c>
      <x:c r="B895" s="9" t="inlineStr">
        <x:is>
          <x:t xml:space="preserve">ООО «УралКрепёж»</x:t>
        </x:is>
      </x:c>
      <x:c r="C895" s="25" t="n">
        <x:v>45887</x:v>
      </x:c>
      <x:c r="D895" s="26" t="n">
        <x:v>89000</x:v>
      </x:c>
      <x:c r="E895" s="9" t="inlineStr">
        <x:is>
          <x:t xml:space="preserve">РТ-000170</x:t>
        </x:is>
      </x:c>
      <x:c r="F895" s="9" t="inlineStr">
        <x:is>
          <x:t xml:space="preserve">Промышленная химия</x:t>
        </x:is>
      </x:c>
      <x:c r="G895" s="9" t="inlineStr">
        <x:is>
          <x:t xml:space="preserve">Иванова Анна</x:t>
        </x:is>
      </x:c>
      <x:c r="H895" s="26" t="n">
        <x:v>0</x:v>
      </x:c>
    </x:row>
    <x:row r="896" ht="28" customHeight="1">
      <x:c r="A896" s="9" t="inlineStr">
        <x:is>
          <x:t xml:space="preserve">КЛ-027</x:t>
        </x:is>
      </x:c>
      <x:c r="B896" s="9" t="inlineStr">
        <x:is>
          <x:t xml:space="preserve">ООО «ТемпПром»</x:t>
        </x:is>
      </x:c>
      <x:c r="C896" s="25" t="n">
        <x:v>46230</x:v>
      </x:c>
      <x:c r="D896" s="26" t="n">
        <x:v>355000</x:v>
      </x:c>
      <x:c r="E896" s="9" t="inlineStr">
        <x:is>
          <x:t xml:space="preserve">РТ-000580</x:t>
        </x:is>
      </x:c>
      <x:c r="F896" s="9" t="inlineStr">
        <x:is>
          <x:t xml:space="preserve">Крепёж</x:t>
        </x:is>
      </x:c>
      <x:c r="G896" s="9" t="inlineStr">
        <x:is>
          <x:t xml:space="preserve">Соколова Мария</x:t>
        </x:is>
      </x:c>
      <x:c r="H896" s="26" t="n">
        <x:v>0</x:v>
      </x:c>
    </x:row>
    <x:row r="897" ht="28" customHeight="1">
      <x:c r="A897" s="9" t="inlineStr">
        <x:is>
          <x:t xml:space="preserve">КЛ-001</x:t>
        </x:is>
      </x:c>
      <x:c r="B897" s="9" t="inlineStr">
        <x:is>
          <x:t xml:space="preserve">ООО «АлтайКомплект»</x:t>
        </x:is>
      </x:c>
      <x:c r="C897" s="25" t="n">
        <x:v>46187</x:v>
      </x:c>
      <x:c r="D897" s="26" t="n">
        <x:v>41000</x:v>
      </x:c>
      <x:c r="E897" s="9" t="inlineStr">
        <x:is>
          <x:t xml:space="preserve">РТ-000051</x:t>
        </x:is>
      </x:c>
      <x:c r="F897" s="9" t="inlineStr">
        <x:is>
          <x:t xml:space="preserve">Подшипники</x:t>
        </x:is>
      </x:c>
      <x:c r="G897" s="9" t="inlineStr">
        <x:is>
          <x:t xml:space="preserve">Иванова Анна</x:t>
        </x:is>
      </x:c>
      <x:c r="H897" s="26" t="n">
        <x:v>0</x:v>
      </x:c>
    </x:row>
    <x:row r="898" ht="28" customHeight="1">
      <x:c r="A898" s="9" t="inlineStr">
        <x:is>
          <x:t xml:space="preserve">КЛ-039</x:t>
        </x:is>
      </x:c>
      <x:c r="B898" s="9" t="inlineStr">
        <x:is>
          <x:t xml:space="preserve">ООО «МикроКрепёж»</x:t>
        </x:is>
      </x:c>
      <x:c r="C898" s="25" t="n">
        <x:v>45375</x:v>
      </x:c>
      <x:c r="D898" s="26" t="n">
        <x:v>2000</x:v>
      </x:c>
      <x:c r="E898" s="9" t="inlineStr">
        <x:is>
          <x:t xml:space="preserve">РТ-000990</x:t>
        </x:is>
      </x:c>
      <x:c r="F898" s="9" t="inlineStr">
        <x:is>
          <x:t xml:space="preserve">Инструмент</x:t>
        </x:is>
      </x:c>
      <x:c r="G898" s="9" t="inlineStr">
        <x:is>
          <x:t xml:space="preserve">Соколова Мария</x:t>
        </x:is>
      </x:c>
      <x:c r="H898" s="26" t="n">
        <x:v>0</x:v>
      </x:c>
    </x:row>
    <x:row r="899" ht="28" customHeight="1">
      <x:c r="A899" s="9" t="inlineStr">
        <x:is>
          <x:t xml:space="preserve">КЛ-014</x:t>
        </x:is>
      </x:c>
      <x:c r="B899" s="9" t="inlineStr">
        <x:is>
          <x:t xml:space="preserve">ООО «РегионТех»</x:t>
        </x:is>
      </x:c>
      <x:c r="C899" s="25" t="n">
        <x:v>45960</x:v>
      </x:c>
      <x:c r="D899" s="26" t="n">
        <x:v>197000</x:v>
      </x:c>
      <x:c r="E899" s="9" t="inlineStr">
        <x:is>
          <x:t xml:space="preserve">РТ-000461</x:t>
        </x:is>
      </x:c>
      <x:c r="F899" s="9" t="inlineStr">
        <x:is>
          <x:t xml:space="preserve">Инструмент</x:t>
        </x:is>
      </x:c>
      <x:c r="G899" s="9" t="inlineStr">
        <x:is>
          <x:t xml:space="preserve">Петров Илья</x:t>
        </x:is>
      </x:c>
      <x:c r="H899" s="26" t="n">
        <x:v>0</x:v>
      </x:c>
    </x:row>
    <x:row r="900" ht="28" customHeight="1">
      <x:c r="A900" s="9" t="inlineStr">
        <x:is>
          <x:t xml:space="preserve">КЛ-034</x:t>
        </x:is>
      </x:c>
      <x:c r="B900" s="9" t="inlineStr">
        <x:is>
          <x:t xml:space="preserve">ООО «ПеременныйРитм»</x:t>
        </x:is>
      </x:c>
      <x:c r="C900" s="25" t="n">
        <x:v>45850</x:v>
      </x:c>
      <x:c r="D900" s="26" t="n">
        <x:v>437000</x:v>
      </x:c>
      <x:c r="E900" s="9" t="inlineStr">
        <x:is>
          <x:t xml:space="preserve">РТ-000871</x:t>
        </x:is>
      </x:c>
      <x:c r="F900" s="9" t="inlineStr">
        <x:is>
          <x:t xml:space="preserve">Инструмент</x:t>
        </x:is>
      </x:c>
      <x:c r="G900" s="9" t="inlineStr">
        <x:is>
          <x:t xml:space="preserve">Петров Илья</x:t>
        </x:is>
      </x:c>
      <x:c r="H900" s="26" t="n">
        <x:v>0</x:v>
      </x:c>
    </x:row>
    <x:row r="901" ht="28" customHeight="1">
      <x:c r="A901" s="9" t="inlineStr">
        <x:is>
          <x:t xml:space="preserve">КЛ-011</x:t>
        </x:is>
      </x:c>
      <x:c r="B901" s="9" t="inlineStr">
        <x:is>
          <x:t xml:space="preserve">ООО «СфераКомплект»</x:t>
        </x:is>
      </x:c>
      <x:c r="C901" s="25" t="n">
        <x:v>45345</x:v>
      </x:c>
      <x:c r="D901" s="26" t="n">
        <x:v>161000</x:v>
      </x:c>
      <x:c r="E901" s="9" t="inlineStr">
        <x:is>
          <x:t xml:space="preserve">РТ-000342</x:t>
        </x:is>
      </x:c>
      <x:c r="F901" s="9" t="inlineStr">
        <x:is>
          <x:t xml:space="preserve">Подшипники</x:t>
        </x:is>
      </x:c>
      <x:c r="G901" s="9" t="inlineStr">
        <x:is>
          <x:t xml:space="preserve">Соколова Мария</x:t>
        </x:is>
      </x:c>
      <x:c r="H901" s="26" t="n">
        <x:v>0</x:v>
      </x:c>
    </x:row>
    <x:row r="902" ht="28" customHeight="1">
      <x:c r="A902" s="9" t="inlineStr">
        <x:is>
          <x:t xml:space="preserve">КЛ-032</x:t>
        </x:is>
      </x:c>
      <x:c r="B902" s="9" t="inlineStr">
        <x:is>
          <x:t xml:space="preserve">ООО «ДеньКомплект»</x:t>
        </x:is>
      </x:c>
      <x:c r="C902" s="25" t="n">
        <x:v>45420</x:v>
      </x:c>
      <x:c r="D902" s="26" t="n">
        <x:v>413000</x:v>
      </x:c>
      <x:c r="E902" s="9" t="inlineStr">
        <x:is>
          <x:t xml:space="preserve">РТ-000752</x:t>
        </x:is>
      </x:c>
      <x:c r="F902" s="9" t="inlineStr">
        <x:is>
          <x:t xml:space="preserve">Крепёж</x:t>
        </x:is>
      </x:c>
      <x:c r="G902" s="9" t="inlineStr">
        <x:is>
          <x:t xml:space="preserve">Кузнецов Павел</x:t>
        </x:is>
      </x:c>
      <x:c r="H902" s="26" t="n">
        <x:v>0</x:v>
      </x:c>
    </x:row>
    <x:row r="903" ht="28" customHeight="1">
      <x:c r="A903" s="9" t="inlineStr">
        <x:is>
          <x:t xml:space="preserve">КЛ-006</x:t>
        </x:is>
      </x:c>
      <x:c r="B903" s="9" t="inlineStr">
        <x:is>
          <x:t xml:space="preserve">ООО «СибирьКабель»</x:t>
        </x:is>
      </x:c>
      <x:c r="C903" s="25" t="n">
        <x:v>46173</x:v>
      </x:c>
      <x:c r="D903" s="26" t="n">
        <x:v>102000</x:v>
      </x:c>
      <x:c r="E903" s="9" t="inlineStr">
        <x:is>
          <x:t xml:space="preserve">РТ-000223</x:t>
        </x:is>
      </x:c>
      <x:c r="F903" s="9" t="inlineStr">
        <x:is>
          <x:t xml:space="preserve">Подшипники</x:t>
        </x:is>
      </x:c>
      <x:c r="G903" s="9" t="inlineStr">
        <x:is>
          <x:t xml:space="preserve">Петров Илья</x:t>
        </x:is>
      </x:c>
      <x:c r="H903" s="26" t="n">
        <x:v>0</x:v>
      </x:c>
    </x:row>
    <x:row r="904" ht="28" customHeight="1">
      <x:c r="A904" s="9" t="inlineStr">
        <x:is>
          <x:t xml:space="preserve">КЛ-029</x:t>
        </x:is>
      </x:c>
      <x:c r="B904" s="9" t="inlineStr">
        <x:is>
          <x:t xml:space="preserve">ООО «ВозвратКомплект»</x:t>
        </x:is>
      </x:c>
      <x:c r="C904" s="25" t="n">
        <x:v>46035</x:v>
      </x:c>
      <x:c r="D904" s="26" t="n">
        <x:v>101000</x:v>
      </x:c>
      <x:c r="E904" s="9" t="inlineStr">
        <x:is>
          <x:t xml:space="preserve">РТ-000633</x:t>
        </x:is>
      </x:c>
      <x:c r="F904" s="9" t="inlineStr">
        <x:is>
          <x:t xml:space="preserve">Инструмент</x:t>
        </x:is>
      </x:c>
      <x:c r="G904" s="9" t="inlineStr">
        <x:is>
          <x:t xml:space="preserve">Иванова Анна</x:t>
        </x:is>
      </x:c>
      <x:c r="H904" s="26" t="n">
        <x:v>0</x:v>
      </x:c>
    </x:row>
    <x:row r="905" ht="28" customHeight="1">
      <x:c r="A905" s="9" t="inlineStr">
        <x:is>
          <x:t xml:space="preserve">КЛ-003</x:t>
        </x:is>
      </x:c>
      <x:c r="B905" s="9" t="inlineStr">
        <x:is>
          <x:t xml:space="preserve">ООО «ВекторСнаб»</x:t>
        </x:is>
      </x:c>
      <x:c r="C905" s="25" t="n">
        <x:v>45710</x:v>
      </x:c>
      <x:c r="D905" s="26" t="n">
        <x:v>65000</x:v>
      </x:c>
      <x:c r="E905" s="9" t="inlineStr">
        <x:is>
          <x:t xml:space="preserve">РТ-000104</x:t>
        </x:is>
      </x:c>
      <x:c r="F905" s="9" t="inlineStr">
        <x:is>
          <x:t xml:space="preserve">Кабель</x:t>
        </x:is>
      </x:c>
      <x:c r="G905" s="9" t="inlineStr">
        <x:is>
          <x:t xml:space="preserve">Соколова Мария</x:t>
        </x:is>
      </x:c>
      <x:c r="H905" s="26" t="n">
        <x:v>0</x:v>
      </x:c>
    </x:row>
    <x:row r="906" ht="28" customHeight="1">
      <x:c r="A906" s="9" t="inlineStr">
        <x:is>
          <x:t xml:space="preserve">КЛ-040</x:t>
        </x:is>
      </x:c>
      <x:c r="B906" s="9" t="inlineStr">
        <x:is>
          <x:t xml:space="preserve">ООО «МалыйРесурс»</x:t>
        </x:is>
      </x:c>
      <x:c r="C906" s="25" t="n">
        <x:v>45735</x:v>
      </x:c>
      <x:c r="D906" s="26" t="n">
        <x:v>3000</x:v>
      </x:c>
      <x:c r="E906" s="9" t="inlineStr">
        <x:is>
          <x:t xml:space="preserve">РТ-001043</x:t>
        </x:is>
      </x:c>
      <x:c r="F906" s="9" t="inlineStr">
        <x:is>
          <x:t xml:space="preserve">Промышленная химия</x:t>
        </x:is>
      </x:c>
      <x:c r="G906" s="9" t="inlineStr">
        <x:is>
          <x:t xml:space="preserve">Кузнецов Павел</x:t>
        </x:is>
      </x:c>
      <x:c r="H906" s="26" t="n">
        <x:v>0</x:v>
      </x:c>
    </x:row>
    <x:row r="907" ht="28" customHeight="1">
      <x:c r="A907" s="9" t="inlineStr">
        <x:is>
          <x:t xml:space="preserve">КЛ-022</x:t>
        </x:is>
      </x:c>
      <x:c r="B907" s="9" t="inlineStr">
        <x:is>
          <x:t xml:space="preserve">ООО «ПолеСнаб»</x:t>
        </x:is>
      </x:c>
      <x:c r="C907" s="25" t="n">
        <x:v>45376</x:v>
      </x:c>
      <x:c r="D907" s="26" t="n">
        <x:v>295000</x:v>
      </x:c>
      <x:c r="E907" s="9" t="inlineStr">
        <x:is>
          <x:t xml:space="preserve">РТ-000514</x:t>
        </x:is>
      </x:c>
      <x:c r="F907" s="9" t="inlineStr">
        <x:is>
          <x:t xml:space="preserve">Крепёж</x:t>
        </x:is>
      </x:c>
      <x:c r="G907" s="9" t="inlineStr">
        <x:is>
          <x:t xml:space="preserve">Петров Илья</x:t>
        </x:is>
      </x:c>
      <x:c r="H907" s="26" t="n">
        <x:v>0</x:v>
      </x:c>
    </x:row>
    <x:row r="908" ht="28" customHeight="1">
      <x:c r="A908" s="9" t="inlineStr">
        <x:is>
          <x:t xml:space="preserve">КЛ-037</x:t>
        </x:is>
      </x:c>
      <x:c r="B908" s="9" t="inlineStr">
        <x:is>
          <x:t xml:space="preserve">ООО «АтлантПром»</x:t>
        </x:is>
      </x:c>
      <x:c r="C908" s="25" t="n">
        <x:v>45591</x:v>
      </x:c>
      <x:c r="D908" s="26" t="n">
        <x:v>2201000</x:v>
      </x:c>
      <x:c r="E908" s="9" t="inlineStr">
        <x:is>
          <x:t xml:space="preserve">РТ-000924</x:t>
        </x:is>
      </x:c>
      <x:c r="F908" s="9" t="inlineStr">
        <x:is>
          <x:t xml:space="preserve">Крепёж</x:t>
        </x:is>
      </x:c>
      <x:c r="G908" s="9" t="inlineStr">
        <x:is>
          <x:t xml:space="preserve">Иванова Анна</x:t>
        </x:is>
      </x:c>
      <x:c r="H908" s="26" t="n">
        <x:v>0</x:v>
      </x:c>
    </x:row>
    <x:row r="909" ht="28" customHeight="1">
      <x:c r="A909" s="9" t="inlineStr">
        <x:is>
          <x:t xml:space="preserve">КЛ-012</x:t>
        </x:is>
      </x:c>
      <x:c r="B909" s="9" t="inlineStr">
        <x:is>
          <x:t xml:space="preserve">ООО «ОптМеханика»</x:t>
        </x:is>
      </x:c>
      <x:c r="C909" s="25" t="n">
        <x:v>45930</x:v>
      </x:c>
      <x:c r="D909" s="26" t="n">
        <x:v>175000</x:v>
      </x:c>
      <x:c r="E909" s="9" t="inlineStr">
        <x:is>
          <x:t xml:space="preserve">РТ-000395</x:t>
        </x:is>
      </x:c>
      <x:c r="F909" s="9" t="inlineStr">
        <x:is>
          <x:t xml:space="preserve">Крепёж</x:t>
        </x:is>
      </x:c>
      <x:c r="G909" s="9" t="inlineStr">
        <x:is>
          <x:t xml:space="preserve">Кузнецов Павел</x:t>
        </x:is>
      </x:c>
      <x:c r="H909" s="26" t="n">
        <x:v>0</x:v>
      </x:c>
    </x:row>
    <x:row r="910" ht="28" customHeight="1">
      <x:c r="A910" s="9" t="inlineStr">
        <x:is>
          <x:t xml:space="preserve">КЛ-033</x:t>
        </x:is>
      </x:c>
      <x:c r="B910" s="9" t="inlineStr">
        <x:is>
          <x:t xml:space="preserve">ООО «МультиПоставка»</x:t>
        </x:is>
      </x:c>
      <x:c r="C910" s="25" t="n">
        <x:v>45240</x:v>
      </x:c>
      <x:c r="D910" s="26" t="n">
        <x:v>425000</x:v>
      </x:c>
      <x:c r="E910" s="9" t="inlineStr">
        <x:is>
          <x:t xml:space="preserve">РТ-000805</x:t>
        </x:is>
      </x:c>
      <x:c r="F910" s="9" t="inlineStr">
        <x:is>
          <x:t xml:space="preserve">Кабель</x:t>
        </x:is>
      </x:c>
      <x:c r="G910" s="9" t="inlineStr">
        <x:is>
          <x:t xml:space="preserve">Иванова Анна</x:t>
        </x:is>
      </x:c>
      <x:c r="H910" s="26" t="n">
        <x:v>0</x:v>
      </x:c>
    </x:row>
    <x:row r="911" ht="28" customHeight="1">
      <x:c r="A911" s="9" t="inlineStr">
        <x:is>
          <x:t xml:space="preserve">КЛ-009</x:t>
        </x:is>
      </x:c>
      <x:c r="B911" s="9" t="inlineStr">
        <x:is>
          <x:t xml:space="preserve">ООО «МагистральСнаб»</x:t>
        </x:is>
      </x:c>
      <x:c r="C911" s="25" t="n">
        <x:v>45405</x:v>
      </x:c>
      <x:c r="D911" s="26" t="n">
        <x:v>139000</x:v>
      </x:c>
      <x:c r="E911" s="9" t="inlineStr">
        <x:is>
          <x:t xml:space="preserve">РТ-000276</x:t>
        </x:is>
      </x:c>
      <x:c r="F911" s="9" t="inlineStr">
        <x:is>
          <x:t xml:space="preserve">Инструмент</x:t>
        </x:is>
      </x:c>
      <x:c r="G911" s="9" t="inlineStr">
        <x:is>
          <x:t xml:space="preserve">Иванова Анна</x:t>
        </x:is>
      </x:c>
      <x:c r="H911" s="26" t="n">
        <x:v>0</x:v>
      </x:c>
    </x:row>
    <x:row r="912" ht="28" customHeight="1">
      <x:c r="A912" s="9" t="inlineStr">
        <x:is>
          <x:t xml:space="preserve">КЛ-030</x:t>
        </x:is>
      </x:c>
      <x:c r="B912" s="9" t="inlineStr">
        <x:is>
          <x:t xml:space="preserve">ООО «КачествоОпт»</x:t>
        </x:is>
      </x:c>
      <x:c r="C912" s="25" t="n">
        <x:v>46177</x:v>
      </x:c>
      <x:c r="D912" s="26" t="n">
        <x:v>0</x:v>
      </x:c>
      <x:c r="E912" s="9" t="inlineStr">
        <x:is>
          <x:t xml:space="preserve">ВЗ-000686</x:t>
        </x:is>
      </x:c>
      <x:c r="F912" s="9" t="inlineStr">
        <x:is>
          <x:t xml:space="preserve">Промышленная химия</x:t>
        </x:is>
      </x:c>
      <x:c r="G912" s="9" t="inlineStr">
        <x:is>
          <x:t xml:space="preserve">Петров Илья</x:t>
        </x:is>
      </x:c>
      <x:c r="H912" s="26" t="n">
        <x:v>100000</x:v>
      </x:c>
    </x:row>
    <x:row r="913" ht="28" customHeight="1">
      <x:c r="A913" s="9" t="inlineStr">
        <x:is>
          <x:t xml:space="preserve">КЛ-005</x:t>
        </x:is>
      </x:c>
      <x:c r="B913" s="9" t="inlineStr">
        <x:is>
          <x:t xml:space="preserve">ООО «УралКрепёж»</x:t>
        </x:is>
      </x:c>
      <x:c r="C913" s="25" t="n">
        <x:v>45627</x:v>
      </x:c>
      <x:c r="D913" s="26" t="n">
        <x:v>91000</x:v>
      </x:c>
      <x:c r="E913" s="9" t="inlineStr">
        <x:is>
          <x:t xml:space="preserve">РТ-000157</x:t>
        </x:is>
      </x:c>
      <x:c r="F913" s="9" t="inlineStr">
        <x:is>
          <x:t xml:space="preserve">Промышленная химия</x:t>
        </x:is>
      </x:c>
      <x:c r="G913" s="9" t="inlineStr">
        <x:is>
          <x:t xml:space="preserve">Иванова Анна</x:t>
        </x:is>
      </x:c>
      <x:c r="H913" s="26" t="n">
        <x:v>0</x:v>
      </x:c>
    </x:row>
    <x:row r="914" ht="28" customHeight="1">
      <x:c r="A914" s="9" t="inlineStr">
        <x:is>
          <x:t xml:space="preserve">КЛ-027</x:t>
        </x:is>
      </x:c>
      <x:c r="B914" s="9" t="inlineStr">
        <x:is>
          <x:t xml:space="preserve">ООО «ТемпПром»</x:t>
        </x:is>
      </x:c>
      <x:c r="C914" s="25" t="n">
        <x:v>45240</x:v>
      </x:c>
      <x:c r="D914" s="26" t="n">
        <x:v>354000</x:v>
      </x:c>
      <x:c r="E914" s="9" t="inlineStr">
        <x:is>
          <x:t xml:space="preserve">РТ-000567</x:t>
        </x:is>
      </x:c>
      <x:c r="F914" s="9" t="inlineStr">
        <x:is>
          <x:t xml:space="preserve">Крепёж</x:t>
        </x:is>
      </x:c>
      <x:c r="G914" s="9" t="inlineStr">
        <x:is>
          <x:t xml:space="preserve">Соколова Мария</x:t>
        </x:is>
      </x:c>
      <x:c r="H914" s="26" t="n">
        <x:v>0</x:v>
      </x:c>
    </x:row>
    <x:row r="915" ht="28" customHeight="1">
      <x:c r="A915" s="9" t="inlineStr">
        <x:is>
          <x:t xml:space="preserve">КЛ-001</x:t>
        </x:is>
      </x:c>
      <x:c r="B915" s="9" t="inlineStr">
        <x:is>
          <x:t xml:space="preserve">ООО «АлтайКомплект»</x:t>
        </x:is>
      </x:c>
      <x:c r="C915" s="25" t="n">
        <x:v>45927</x:v>
      </x:c>
      <x:c r="D915" s="26" t="n">
        <x:v>43000</x:v>
      </x:c>
      <x:c r="E915" s="9" t="inlineStr">
        <x:is>
          <x:t xml:space="preserve">РТ-000038</x:t>
        </x:is>
      </x:c>
      <x:c r="F915" s="9" t="inlineStr">
        <x:is>
          <x:t xml:space="preserve">Подшипники</x:t>
        </x:is>
      </x:c>
      <x:c r="G915" s="9" t="inlineStr">
        <x:is>
          <x:t xml:space="preserve">Иванова Анна</x:t>
        </x:is>
      </x:c>
      <x:c r="H915" s="26" t="n">
        <x:v>0</x:v>
      </x:c>
    </x:row>
    <x:row r="916" ht="28" customHeight="1">
      <x:c r="A916" s="9" t="inlineStr">
        <x:is>
          <x:t xml:space="preserve">КЛ-038</x:t>
        </x:is>
      </x:c>
      <x:c r="B916" s="9" t="inlineStr">
        <x:is>
          <x:t xml:space="preserve">ООО «ФлагманСнаб»</x:t>
        </x:is>
      </x:c>
      <x:c r="C916" s="25" t="n">
        <x:v>46128</x:v>
      </x:c>
      <x:c r="D916" s="26" t="n">
        <x:v>1801000</x:v>
      </x:c>
      <x:c r="E916" s="9" t="inlineStr">
        <x:is>
          <x:t xml:space="preserve">РТ-000977</x:t>
        </x:is>
      </x:c>
      <x:c r="F916" s="9" t="inlineStr">
        <x:is>
          <x:t xml:space="preserve">Кабель</x:t>
        </x:is>
      </x:c>
      <x:c r="G916" s="9" t="inlineStr">
        <x:is>
          <x:t xml:space="preserve">Петров Илья</x:t>
        </x:is>
      </x:c>
      <x:c r="H916" s="26" t="n">
        <x:v>0</x:v>
      </x:c>
    </x:row>
    <x:row r="917" ht="28" customHeight="1">
      <x:c r="A917" s="9" t="inlineStr">
        <x:is>
          <x:t xml:space="preserve">КЛ-014</x:t>
        </x:is>
      </x:c>
      <x:c r="B917" s="9" t="inlineStr">
        <x:is>
          <x:t xml:space="preserve">ООО «РегионТех»</x:t>
        </x:is>
      </x:c>
      <x:c r="C917" s="25" t="n">
        <x:v>45570</x:v>
      </x:c>
      <x:c r="D917" s="26" t="n">
        <x:v>199000</x:v>
      </x:c>
      <x:c r="E917" s="9" t="inlineStr">
        <x:is>
          <x:t xml:space="preserve">РТ-000448</x:t>
        </x:is>
      </x:c>
      <x:c r="F917" s="9" t="inlineStr">
        <x:is>
          <x:t xml:space="preserve">Инструмент</x:t>
        </x:is>
      </x:c>
      <x:c r="G917" s="9" t="inlineStr">
        <x:is>
          <x:t xml:space="preserve">Петров Илья</x:t>
        </x:is>
      </x:c>
      <x:c r="H917" s="26" t="n">
        <x:v>0</x:v>
      </x:c>
    </x:row>
    <x:row r="918" ht="28" customHeight="1">
      <x:c r="A918" s="9" t="inlineStr">
        <x:is>
          <x:t xml:space="preserve">КЛ-033</x:t>
        </x:is>
      </x:c>
      <x:c r="B918" s="9" t="inlineStr">
        <x:is>
          <x:t xml:space="preserve">ООО «МультиПоставка»</x:t>
        </x:is>
      </x:c>
      <x:c r="C918" s="25" t="n">
        <x:v>46170</x:v>
      </x:c>
      <x:c r="D918" s="26" t="n">
        <x:v>63900</x:v>
      </x:c>
      <x:c r="E918" s="9" t="inlineStr">
        <x:is>
          <x:t xml:space="preserve">РТ-000858</x:t>
        </x:is>
      </x:c>
      <x:c r="F918" s="9" t="inlineStr">
        <x:is>
          <x:t xml:space="preserve">Кабель</x:t>
        </x:is>
      </x:c>
      <x:c r="G918" s="9" t="inlineStr">
        <x:is>
          <x:t xml:space="preserve">Иванова Анна</x:t>
        </x:is>
      </x:c>
      <x:c r="H918" s="26" t="n">
        <x:v>0</x:v>
      </x:c>
    </x:row>
    <x:row r="919" ht="28" customHeight="1">
      <x:c r="A919" s="9" t="inlineStr">
        <x:is>
          <x:t xml:space="preserve">КЛ-010</x:t>
        </x:is>
      </x:c>
      <x:c r="B919" s="9" t="inlineStr">
        <x:is>
          <x:t xml:space="preserve">ООО «ОрионПром»</x:t>
        </x:is>
      </x:c>
      <x:c r="C919" s="25" t="n">
        <x:v>45960</x:v>
      </x:c>
      <x:c r="D919" s="26" t="n">
        <x:v>149000</x:v>
      </x:c>
      <x:c r="E919" s="9" t="inlineStr">
        <x:is>
          <x:t xml:space="preserve">РТ-000329</x:t>
        </x:is>
      </x:c>
      <x:c r="F919" s="9" t="inlineStr">
        <x:is>
          <x:t xml:space="preserve">Промышленная химия</x:t>
        </x:is>
      </x:c>
      <x:c r="G919" s="9" t="inlineStr">
        <x:is>
          <x:t xml:space="preserve">Петров Илья</x:t>
        </x:is>
      </x:c>
      <x:c r="H919" s="26" t="n">
        <x:v>0</x:v>
      </x:c>
    </x:row>
    <x:row r="920" ht="28" customHeight="1">
      <x:c r="A920" s="9" t="inlineStr">
        <x:is>
          <x:t xml:space="preserve">КЛ-032</x:t>
        </x:is>
      </x:c>
      <x:c r="B920" s="9" t="inlineStr">
        <x:is>
          <x:t xml:space="preserve">ООО «ДеньКомплект»</x:t>
        </x:is>
      </x:c>
      <x:c r="C920" s="25" t="n">
        <x:v>45180</x:v>
      </x:c>
      <x:c r="D920" s="26" t="n">
        <x:v>103500</x:v>
      </x:c>
      <x:c r="E920" s="9" t="inlineStr">
        <x:is>
          <x:t xml:space="preserve">РТ-000739</x:t>
        </x:is>
      </x:c>
      <x:c r="F920" s="9" t="inlineStr">
        <x:is>
          <x:t xml:space="preserve">Крепёж</x:t>
        </x:is>
      </x:c>
      <x:c r="G920" s="9" t="inlineStr">
        <x:is>
          <x:t xml:space="preserve">Кузнецов Павел</x:t>
        </x:is>
      </x:c>
      <x:c r="H920" s="26" t="n">
        <x:v>0</x:v>
      </x:c>
    </x:row>
    <x:row r="921" ht="28" customHeight="1">
      <x:c r="A921" s="9" t="inlineStr">
        <x:is>
          <x:t xml:space="preserve">КЛ-006</x:t>
        </x:is>
      </x:c>
      <x:c r="B921" s="9" t="inlineStr">
        <x:is>
          <x:t xml:space="preserve">ООО «СибирьКабель»</x:t>
        </x:is>
      </x:c>
      <x:c r="C921" s="25" t="n">
        <x:v>45783</x:v>
      </x:c>
      <x:c r="D921" s="26" t="n">
        <x:v>101000</x:v>
      </x:c>
      <x:c r="E921" s="9" t="inlineStr">
        <x:is>
          <x:t xml:space="preserve">РТ-000210</x:t>
        </x:is>
      </x:c>
      <x:c r="F921" s="9" t="inlineStr">
        <x:is>
          <x:t xml:space="preserve">Подшипники</x:t>
        </x:is>
      </x:c>
      <x:c r="G921" s="9" t="inlineStr">
        <x:is>
          <x:t xml:space="preserve">Петров Илья</x:t>
        </x:is>
      </x:c>
      <x:c r="H921" s="26" t="n">
        <x:v>0</x:v>
      </x:c>
    </x:row>
    <x:row r="922" ht="28" customHeight="1">
      <x:c r="A922" s="9" t="inlineStr">
        <x:is>
          <x:t xml:space="preserve">КЛ-029</x:t>
        </x:is>
      </x:c>
      <x:c r="B922" s="9" t="inlineStr">
        <x:is>
          <x:t xml:space="preserve">ООО «ВозвратКомплект»</x:t>
        </x:is>
      </x:c>
      <x:c r="C922" s="25" t="n">
        <x:v>45742</x:v>
      </x:c>
      <x:c r="D922" s="26" t="n">
        <x:v>0</x:v>
      </x:c>
      <x:c r="E922" s="9" t="inlineStr">
        <x:is>
          <x:t xml:space="preserve">ВЗ-000620</x:t>
        </x:is>
      </x:c>
      <x:c r="F922" s="9" t="inlineStr">
        <x:is>
          <x:t xml:space="preserve">Инструмент</x:t>
        </x:is>
      </x:c>
      <x:c r="G922" s="9" t="inlineStr">
        <x:is>
          <x:t xml:space="preserve">Иванова Анна</x:t>
        </x:is>
      </x:c>
      <x:c r="H922" s="26" t="n">
        <x:v>40000</x:v>
      </x:c>
    </x:row>
    <x:row r="923" ht="28" customHeight="1">
      <x:c r="A923" s="9" t="inlineStr">
        <x:is>
          <x:t xml:space="preserve">КЛ-002</x:t>
        </x:is>
      </x:c>
      <x:c r="B923" s="9" t="inlineStr">
        <x:is>
          <x:t xml:space="preserve">ООО «СеверПодшипник»</x:t>
        </x:is>
      </x:c>
      <x:c r="C923" s="25" t="n">
        <x:v>46233</x:v>
      </x:c>
      <x:c r="D923" s="26" t="n">
        <x:v>53000</x:v>
      </x:c>
      <x:c r="E923" s="9" t="inlineStr">
        <x:is>
          <x:t xml:space="preserve">РТ-000091</x:t>
        </x:is>
      </x:c>
      <x:c r="F923" s="9" t="inlineStr">
        <x:is>
          <x:t xml:space="preserve">Крепёж</x:t>
        </x:is>
      </x:c>
      <x:c r="G923" s="9" t="inlineStr">
        <x:is>
          <x:t xml:space="preserve">Петров Илья</x:t>
        </x:is>
      </x:c>
      <x:c r="H923" s="26" t="n">
        <x:v>0</x:v>
      </x:c>
    </x:row>
    <x:row r="924" ht="28" customHeight="1">
      <x:c r="A924" s="9" t="inlineStr">
        <x:is>
          <x:t xml:space="preserve">КЛ-040</x:t>
        </x:is>
      </x:c>
      <x:c r="B924" s="9" t="inlineStr">
        <x:is>
          <x:t xml:space="preserve">ООО «МалыйРесурс»</x:t>
        </x:is>
      </x:c>
      <x:c r="C924" s="25" t="n">
        <x:v>45475</x:v>
      </x:c>
      <x:c r="D924" s="26" t="n">
        <x:v>2000</x:v>
      </x:c>
      <x:c r="E924" s="9" t="inlineStr">
        <x:is>
          <x:t xml:space="preserve">РТ-001030</x:t>
        </x:is>
      </x:c>
      <x:c r="F924" s="9" t="inlineStr">
        <x:is>
          <x:t xml:space="preserve">Промышленная химия</x:t>
        </x:is>
      </x:c>
      <x:c r="G924" s="9" t="inlineStr">
        <x:is>
          <x:t xml:space="preserve">Кузнецов Павел</x:t>
        </x:is>
      </x:c>
      <x:c r="H924" s="26" t="n">
        <x:v>0</x:v>
      </x:c>
    </x:row>
    <x:row r="925" ht="28" customHeight="1">
      <x:c r="A925" s="9" t="inlineStr">
        <x:is>
          <x:t xml:space="preserve">КЛ-021</x:t>
        </x:is>
      </x:c>
      <x:c r="B925" s="9" t="inlineStr">
        <x:is>
          <x:t xml:space="preserve">ООО «АгроСезон»</x:t>
        </x:is>
      </x:c>
      <x:c r="C925" s="25" t="n">
        <x:v>45416</x:v>
      </x:c>
      <x:c r="D925" s="26" t="n">
        <x:v>282000</x:v>
      </x:c>
      <x:c r="E925" s="9" t="inlineStr">
        <x:is>
          <x:t xml:space="preserve">РТ-000501</x:t>
        </x:is>
      </x:c>
      <x:c r="F925" s="9" t="inlineStr">
        <x:is>
          <x:t xml:space="preserve">Подшипники</x:t>
        </x:is>
      </x:c>
      <x:c r="G925" s="9" t="inlineStr">
        <x:is>
          <x:t xml:space="preserve">Иванова Анна</x:t>
        </x:is>
      </x:c>
      <x:c r="H925" s="26" t="n">
        <x:v>0</x:v>
      </x:c>
    </x:row>
    <x:row r="926" ht="28" customHeight="1">
      <x:c r="A926" s="9" t="inlineStr">
        <x:is>
          <x:t xml:space="preserve">КЛ-037</x:t>
        </x:is>
      </x:c>
      <x:c r="B926" s="9" t="inlineStr">
        <x:is>
          <x:t xml:space="preserve">ООО «АтлантПром»</x:t>
        </x:is>
      </x:c>
      <x:c r="C926" s="25" t="n">
        <x:v>45201</x:v>
      </x:c>
      <x:c r="D926" s="26" t="n">
        <x:v>2200000</x:v>
      </x:c>
      <x:c r="E926" s="9" t="inlineStr">
        <x:is>
          <x:t xml:space="preserve">РТ-000911</x:t>
        </x:is>
      </x:c>
      <x:c r="F926" s="9" t="inlineStr">
        <x:is>
          <x:t xml:space="preserve">Крепёж</x:t>
        </x:is>
      </x:c>
      <x:c r="G926" s="9" t="inlineStr">
        <x:is>
          <x:t xml:space="preserve">Иванова Анна</x:t>
        </x:is>
      </x:c>
      <x:c r="H926" s="26" t="n">
        <x:v>0</x:v>
      </x:c>
    </x:row>
    <x:row r="927" ht="28" customHeight="1">
      <x:c r="A927" s="9" t="inlineStr">
        <x:is>
          <x:t xml:space="preserve">КЛ-012</x:t>
        </x:is>
      </x:c>
      <x:c r="B927" s="9" t="inlineStr">
        <x:is>
          <x:t xml:space="preserve">ООО «ОптМеханика»</x:t>
        </x:is>
      </x:c>
      <x:c r="C927" s="25" t="n">
        <x:v>45540</x:v>
      </x:c>
      <x:c r="D927" s="26" t="n">
        <x:v>174000</x:v>
      </x:c>
      <x:c r="E927" s="9" t="inlineStr">
        <x:is>
          <x:t xml:space="preserve">РТ-000382</x:t>
        </x:is>
      </x:c>
      <x:c r="F927" s="9" t="inlineStr">
        <x:is>
          <x:t xml:space="preserve">Крепёж</x:t>
        </x:is>
      </x:c>
      <x:c r="G927" s="9" t="inlineStr">
        <x:is>
          <x:t xml:space="preserve">Кузнецов Павел</x:t>
        </x:is>
      </x:c>
      <x:c r="H927" s="26" t="n">
        <x:v>0</x:v>
      </x:c>
    </x:row>
    <x:row r="928" ht="28" customHeight="1">
      <x:c r="A928" s="9" t="inlineStr">
        <x:is>
          <x:t xml:space="preserve">КЛ-032</x:t>
        </x:is>
      </x:c>
      <x:c r="B928" s="9" t="inlineStr">
        <x:is>
          <x:t xml:space="preserve">ООО «ДеньКомплект»</x:t>
        </x:is>
      </x:c>
      <x:c r="C928" s="25" t="n">
        <x:v>46140</x:v>
      </x:c>
      <x:c r="D928" s="26" t="n">
        <x:v>413000</x:v>
      </x:c>
      <x:c r="E928" s="9" t="inlineStr">
        <x:is>
          <x:t xml:space="preserve">РТ-000792</x:t>
        </x:is>
      </x:c>
      <x:c r="F928" s="9" t="inlineStr">
        <x:is>
          <x:t xml:space="preserve">Крепёж</x:t>
        </x:is>
      </x:c>
      <x:c r="G928" s="9" t="inlineStr">
        <x:is>
          <x:t xml:space="preserve">Кузнецов Павел</x:t>
        </x:is>
      </x:c>
      <x:c r="H928" s="26" t="n">
        <x:v>0</x:v>
      </x:c>
    </x:row>
    <x:row r="929" ht="28" customHeight="1">
      <x:c r="A929" s="9" t="inlineStr">
        <x:is>
          <x:t xml:space="preserve">КЛ-008</x:t>
        </x:is>
      </x:c>
      <x:c r="B929" s="9" t="inlineStr">
        <x:is>
          <x:t xml:space="preserve">ООО «РесурсПоставка»</x:t>
        </x:is>
      </x:c>
      <x:c r="C929" s="25" t="n">
        <x:v>45945</x:v>
      </x:c>
      <x:c r="D929" s="26" t="n">
        <x:v>126000</x:v>
      </x:c>
      <x:c r="E929" s="9" t="inlineStr">
        <x:is>
          <x:t xml:space="preserve">РТ-000263</x:t>
        </x:is>
      </x:c>
      <x:c r="F929" s="9" t="inlineStr">
        <x:is>
          <x:t xml:space="preserve">Кабель</x:t>
        </x:is>
      </x:c>
      <x:c r="G929" s="9" t="inlineStr">
        <x:is>
          <x:t xml:space="preserve">Кузнецов Павел</x:t>
        </x:is>
      </x:c>
      <x:c r="H929" s="26" t="n">
        <x:v>0</x:v>
      </x:c>
    </x:row>
    <x:row r="930" ht="28" customHeight="1">
      <x:c r="A930" s="9" t="inlineStr">
        <x:is>
          <x:t xml:space="preserve">КЛ-030</x:t>
        </x:is>
      </x:c>
      <x:c r="B930" s="9" t="inlineStr">
        <x:is>
          <x:t xml:space="preserve">ООО «КачествоОпт»</x:t>
        </x:is>
      </x:c>
      <x:c r="C930" s="25" t="n">
        <x:v>45900</x:v>
      </x:c>
      <x:c r="D930" s="26" t="n">
        <x:v>100000</x:v>
      </x:c>
      <x:c r="E930" s="9" t="inlineStr">
        <x:is>
          <x:t xml:space="preserve">РТ-000673</x:t>
        </x:is>
      </x:c>
      <x:c r="F930" s="9" t="inlineStr">
        <x:is>
          <x:t xml:space="preserve">Промышленная химия</x:t>
        </x:is>
      </x:c>
      <x:c r="G930" s="9" t="inlineStr">
        <x:is>
          <x:t xml:space="preserve">Петров Илья</x:t>
        </x:is>
      </x:c>
      <x:c r="H930" s="26" t="n">
        <x:v>0</x:v>
      </x:c>
    </x:row>
    <x:row r="931" ht="28" customHeight="1">
      <x:c r="A931" s="9" t="inlineStr">
        <x:is>
          <x:t xml:space="preserve">КЛ-005</x:t>
        </x:is>
      </x:c>
      <x:c r="B931" s="9" t="inlineStr">
        <x:is>
          <x:t xml:space="preserve">ООО «УралКрепёж»</x:t>
        </x:is>
      </x:c>
      <x:c r="C931" s="25" t="n">
        <x:v>45367</x:v>
      </x:c>
      <x:c r="D931" s="26" t="n">
        <x:v>90000</x:v>
      </x:c>
      <x:c r="E931" s="9" t="inlineStr">
        <x:is>
          <x:t xml:space="preserve">РТ-000144</x:t>
        </x:is>
      </x:c>
      <x:c r="F931" s="9" t="inlineStr">
        <x:is>
          <x:t xml:space="preserve">Промышленная химия</x:t>
        </x:is>
      </x:c>
      <x:c r="G931" s="9" t="inlineStr">
        <x:is>
          <x:t xml:space="preserve">Иванова Анна</x:t>
        </x:is>
      </x:c>
      <x:c r="H931" s="26" t="n">
        <x:v>0</x:v>
      </x:c>
    </x:row>
    <x:row r="932" ht="28" customHeight="1">
      <x:c r="A932" s="9" t="inlineStr">
        <x:is>
          <x:t xml:space="preserve">КЛ-025</x:t>
        </x:is>
      </x:c>
      <x:c r="B932" s="9" t="inlineStr">
        <x:is>
          <x:t xml:space="preserve">ООО «ИнжСтрой»</x:t>
        </x:is>
      </x:c>
      <x:c r="C932" s="25" t="n">
        <x:v>45956</x:v>
      </x:c>
      <x:c r="D932" s="26" t="n">
        <x:v>330000</x:v>
      </x:c>
      <x:c r="E932" s="9" t="inlineStr">
        <x:is>
          <x:t xml:space="preserve">РТ-000554</x:t>
        </x:is>
      </x:c>
      <x:c r="F932" s="9" t="inlineStr">
        <x:is>
          <x:t xml:space="preserve">Промышленная химия</x:t>
        </x:is>
      </x:c>
      <x:c r="G932" s="9" t="inlineStr">
        <x:is>
          <x:t xml:space="preserve">Иванова Анна</x:t>
        </x:is>
      </x:c>
      <x:c r="H932" s="26" t="n">
        <x:v>0</x:v>
      </x:c>
    </x:row>
    <x:row r="933" ht="28" customHeight="1">
      <x:c r="A933" s="9" t="inlineStr">
        <x:is>
          <x:t xml:space="preserve">КЛ-001</x:t>
        </x:is>
      </x:c>
      <x:c r="B933" s="9" t="inlineStr">
        <x:is>
          <x:t xml:space="preserve">ООО «АлтайКомплект»</x:t>
        </x:is>
      </x:c>
      <x:c r="C933" s="25" t="n">
        <x:v>45667</x:v>
      </x:c>
      <x:c r="D933" s="26" t="n">
        <x:v>42000</x:v>
      </x:c>
      <x:c r="E933" s="9" t="inlineStr">
        <x:is>
          <x:t xml:space="preserve">РТ-000025</x:t>
        </x:is>
      </x:c>
      <x:c r="F933" s="9" t="inlineStr">
        <x:is>
          <x:t xml:space="preserve">Подшипники</x:t>
        </x:is>
      </x:c>
      <x:c r="G933" s="9" t="inlineStr">
        <x:is>
          <x:t xml:space="preserve">Иванова Анна</x:t>
        </x:is>
      </x:c>
      <x:c r="H933" s="26" t="n">
        <x:v>0</x:v>
      </x:c>
    </x:row>
    <x:row r="934" ht="28" customHeight="1">
      <x:c r="A934" s="9" t="inlineStr">
        <x:is>
          <x:t xml:space="preserve">КЛ-038</x:t>
        </x:is>
      </x:c>
      <x:c r="B934" s="9" t="inlineStr">
        <x:is>
          <x:t xml:space="preserve">ООО «ФлагманСнаб»</x:t>
        </x:is>
      </x:c>
      <x:c r="C934" s="25" t="n">
        <x:v>45738</x:v>
      </x:c>
      <x:c r="D934" s="26" t="n">
        <x:v>1800000</x:v>
      </x:c>
      <x:c r="E934" s="9" t="inlineStr">
        <x:is>
          <x:t xml:space="preserve">РТ-000964</x:t>
        </x:is>
      </x:c>
      <x:c r="F934" s="9" t="inlineStr">
        <x:is>
          <x:t xml:space="preserve">Кабель</x:t>
        </x:is>
      </x:c>
      <x:c r="G934" s="9" t="inlineStr">
        <x:is>
          <x:t xml:space="preserve">Петров Илья</x:t>
        </x:is>
      </x:c>
      <x:c r="H934" s="26" t="n">
        <x:v>0</x:v>
      </x:c>
    </x:row>
    <x:row r="935" ht="28" customHeight="1">
      <x:c r="A935" s="9" t="inlineStr">
        <x:is>
          <x:t xml:space="preserve">КЛ-014</x:t>
        </x:is>
      </x:c>
      <x:c r="B935" s="9" t="inlineStr">
        <x:is>
          <x:t xml:space="preserve">ООО «РегионТех»</x:t>
        </x:is>
      </x:c>
      <x:c r="C935" s="25" t="n">
        <x:v>45180</x:v>
      </x:c>
      <x:c r="D935" s="26" t="n">
        <x:v>198000</x:v>
      </x:c>
      <x:c r="E935" s="9" t="inlineStr">
        <x:is>
          <x:t xml:space="preserve">РТ-000435</x:t>
        </x:is>
      </x:c>
      <x:c r="F935" s="9" t="inlineStr">
        <x:is>
          <x:t xml:space="preserve">Инструмент</x:t>
        </x:is>
      </x:c>
      <x:c r="G935" s="9" t="inlineStr">
        <x:is>
          <x:t xml:space="preserve">Петров Илья</x:t>
        </x:is>
      </x:c>
      <x:c r="H935" s="26" t="n">
        <x:v>0</x:v>
      </x:c>
    </x:row>
    <x:row r="936" ht="28" customHeight="1">
      <x:c r="A936" s="9" t="inlineStr">
        <x:is>
          <x:t xml:space="preserve">КЛ-033</x:t>
        </x:is>
      </x:c>
      <x:c r="B936" s="9" t="inlineStr">
        <x:is>
          <x:t xml:space="preserve">ООО «МультиПоставка»</x:t>
        </x:is>
      </x:c>
      <x:c r="C936" s="25" t="n">
        <x:v>45960</x:v>
      </x:c>
      <x:c r="D936" s="26" t="n">
        <x:v>425000</x:v>
      </x:c>
      <x:c r="E936" s="9" t="inlineStr">
        <x:is>
          <x:t xml:space="preserve">РТ-000845</x:t>
        </x:is>
      </x:c>
      <x:c r="F936" s="9" t="inlineStr">
        <x:is>
          <x:t xml:space="preserve">Кабель</x:t>
        </x:is>
      </x:c>
      <x:c r="G936" s="9" t="inlineStr">
        <x:is>
          <x:t xml:space="preserve">Иванова Анна</x:t>
        </x:is>
      </x:c>
      <x:c r="H936" s="26" t="n">
        <x:v>0</x:v>
      </x:c>
    </x:row>
    <x:row r="937" ht="28" customHeight="1">
      <x:c r="A937" s="9" t="inlineStr">
        <x:is>
          <x:t xml:space="preserve">КЛ-010</x:t>
        </x:is>
      </x:c>
      <x:c r="B937" s="9" t="inlineStr">
        <x:is>
          <x:t xml:space="preserve">ООО «ОрионПром»</x:t>
        </x:is>
      </x:c>
      <x:c r="C937" s="25" t="n">
        <x:v>45570</x:v>
      </x:c>
      <x:c r="D937" s="26" t="n">
        <x:v>151000</x:v>
      </x:c>
      <x:c r="E937" s="9" t="inlineStr">
        <x:is>
          <x:t xml:space="preserve">РТ-000316</x:t>
        </x:is>
      </x:c>
      <x:c r="F937" s="9" t="inlineStr">
        <x:is>
          <x:t xml:space="preserve">Промышленная химия</x:t>
        </x:is>
      </x:c>
      <x:c r="G937" s="9" t="inlineStr">
        <x:is>
          <x:t xml:space="preserve">Петров Илья</x:t>
        </x:is>
      </x:c>
      <x:c r="H937" s="26" t="n">
        <x:v>0</x:v>
      </x:c>
    </x:row>
    <x:row r="938" ht="28" customHeight="1">
      <x:c r="A938" s="9" t="inlineStr">
        <x:is>
          <x:t xml:space="preserve">КЛ-031</x:t>
        </x:is>
      </x:c>
      <x:c r="B938" s="9" t="inlineStr">
        <x:is>
          <x:t xml:space="preserve">ООО «РеверсСнаб»</x:t>
        </x:is>
      </x:c>
      <x:c r="C938" s="25" t="n">
        <x:v>45975</x:v>
      </x:c>
      <x:c r="D938" s="26" t="n">
        <x:v>99000</x:v>
      </x:c>
      <x:c r="E938" s="9" t="inlineStr">
        <x:is>
          <x:t xml:space="preserve">РТ-000726</x:t>
        </x:is>
      </x:c>
      <x:c r="F938" s="9" t="inlineStr">
        <x:is>
          <x:t xml:space="preserve">Подшипники</x:t>
        </x:is>
      </x:c>
      <x:c r="G938" s="9" t="inlineStr">
        <x:is>
          <x:t xml:space="preserve">Соколова Мария</x:t>
        </x:is>
      </x:c>
      <x:c r="H938" s="26" t="n">
        <x:v>0</x:v>
      </x:c>
    </x:row>
    <x:row r="939" ht="28" customHeight="1">
      <x:c r="A939" s="9" t="inlineStr">
        <x:is>
          <x:t xml:space="preserve">КЛ-006</x:t>
        </x:is>
      </x:c>
      <x:c r="B939" s="9" t="inlineStr">
        <x:is>
          <x:t xml:space="preserve">ООО «СибирьКабель»</x:t>
        </x:is>
      </x:c>
      <x:c r="C939" s="25" t="n">
        <x:v>45393</x:v>
      </x:c>
      <x:c r="D939" s="26" t="n">
        <x:v>103000</x:v>
      </x:c>
      <x:c r="E939" s="9" t="inlineStr">
        <x:is>
          <x:t xml:space="preserve">РТ-000197</x:t>
        </x:is>
      </x:c>
      <x:c r="F939" s="9" t="inlineStr">
        <x:is>
          <x:t xml:space="preserve">Подшипники</x:t>
        </x:is>
      </x:c>
      <x:c r="G939" s="9" t="inlineStr">
        <x:is>
          <x:t xml:space="preserve">Петров Илья</x:t>
        </x:is>
      </x:c>
      <x:c r="H939" s="26" t="n">
        <x:v>0</x:v>
      </x:c>
    </x:row>
    <x:row r="940" ht="28" customHeight="1">
      <x:c r="A940" s="9" t="inlineStr">
        <x:is>
          <x:t xml:space="preserve">КЛ-029</x:t>
        </x:is>
      </x:c>
      <x:c r="B940" s="9" t="inlineStr">
        <x:is>
          <x:t xml:space="preserve">ООО «ВозвратКомплект»</x:t>
        </x:is>
      </x:c>
      <x:c r="C940" s="25" t="n">
        <x:v>45465</x:v>
      </x:c>
      <x:c r="D940" s="26" t="n">
        <x:v>100000</x:v>
      </x:c>
      <x:c r="E940" s="9" t="inlineStr">
        <x:is>
          <x:t xml:space="preserve">РТ-000607</x:t>
        </x:is>
      </x:c>
      <x:c r="F940" s="9" t="inlineStr">
        <x:is>
          <x:t xml:space="preserve">Инструмент</x:t>
        </x:is>
      </x:c>
      <x:c r="G940" s="9" t="inlineStr">
        <x:is>
          <x:t xml:space="preserve">Иванова Анна</x:t>
        </x:is>
      </x:c>
      <x:c r="H940" s="26" t="n">
        <x:v>0</x:v>
      </x:c>
    </x:row>
    <x:row r="941" ht="28" customHeight="1">
      <x:c r="A941" s="9" t="inlineStr">
        <x:is>
          <x:t xml:space="preserve">КЛ-002</x:t>
        </x:is>
      </x:c>
      <x:c r="B941" s="9" t="inlineStr">
        <x:is>
          <x:t xml:space="preserve">ООО «СеверПодшипник»</x:t>
        </x:is>
      </x:c>
      <x:c r="C941" s="25" t="n">
        <x:v>45843</x:v>
      </x:c>
      <x:c r="D941" s="26" t="n">
        <x:v>55000</x:v>
      </x:c>
      <x:c r="E941" s="9" t="inlineStr">
        <x:is>
          <x:t xml:space="preserve">РТ-000078</x:t>
        </x:is>
      </x:c>
      <x:c r="F941" s="9" t="inlineStr">
        <x:is>
          <x:t xml:space="preserve">Крепёж</x:t>
        </x:is>
      </x:c>
      <x:c r="G941" s="9" t="inlineStr">
        <x:is>
          <x:t xml:space="preserve">Петров Илья</x:t>
        </x:is>
      </x:c>
      <x:c r="H941" s="26" t="n">
        <x:v>0</x:v>
      </x:c>
    </x:row>
    <x:row r="942" ht="28" customHeight="1">
      <x:c r="A942" s="9" t="inlineStr">
        <x:is>
          <x:t xml:space="preserve">КЛ-040</x:t>
        </x:is>
      </x:c>
      <x:c r="B942" s="9" t="inlineStr">
        <x:is>
          <x:t xml:space="preserve">ООО «МалыйРесурс»</x:t>
        </x:is>
      </x:c>
      <x:c r="C942" s="25" t="n">
        <x:v>45215</x:v>
      </x:c>
      <x:c r="D942" s="26" t="n">
        <x:v>4000</x:v>
      </x:c>
      <x:c r="E942" s="9" t="inlineStr">
        <x:is>
          <x:t xml:space="preserve">РТ-001017</x:t>
        </x:is>
      </x:c>
      <x:c r="F942" s="9" t="inlineStr">
        <x:is>
          <x:t xml:space="preserve">Промышленная химия</x:t>
        </x:is>
      </x:c>
      <x:c r="G942" s="9" t="inlineStr">
        <x:is>
          <x:t xml:space="preserve">Кузнецов Павел</x:t>
        </x:is>
      </x:c>
      <x:c r="H942" s="26" t="n">
        <x:v>0</x:v>
      </x:c>
    </x:row>
    <x:row r="943" ht="28" customHeight="1">
      <x:c r="A943" s="9" t="inlineStr">
        <x:is>
          <x:t xml:space="preserve">КЛ-017</x:t>
        </x:is>
      </x:c>
      <x:c r="B943" s="9" t="inlineStr">
        <x:is>
          <x:t xml:space="preserve">ООО «ПорогКомплект»</x:t>
        </x:is>
      </x:c>
      <x:c r="C943" s="25" t="n">
        <x:v>45925</x:v>
      </x:c>
      <x:c r="D943" s="26" t="n">
        <x:v>91000</x:v>
      </x:c>
      <x:c r="E943" s="9" t="inlineStr">
        <x:is>
          <x:t xml:space="preserve">РТ-000488</x:t>
        </x:is>
      </x:c>
      <x:c r="F943" s="9" t="inlineStr">
        <x:is>
          <x:t xml:space="preserve">Крепёж</x:t>
        </x:is>
      </x:c>
      <x:c r="G943" s="9" t="inlineStr">
        <x:is>
          <x:t xml:space="preserve">Иванова Анна</x:t>
        </x:is>
      </x:c>
      <x:c r="H943" s="26" t="n">
        <x:v>0</x:v>
      </x:c>
    </x:row>
    <x:row r="944" ht="28" customHeight="1">
      <x:c r="A944" s="9" t="inlineStr">
        <x:is>
          <x:t xml:space="preserve">КЛ-036</x:t>
        </x:is>
      </x:c>
      <x:c r="B944" s="9" t="inlineStr">
        <x:is>
          <x:t xml:space="preserve">ООО «РазовыйПоток»</x:t>
        </x:is>
      </x:c>
      <x:c r="C944" s="25" t="n">
        <x:v>45437</x:v>
      </x:c>
      <x:c r="D944" s="26" t="n">
        <x:v>463000</x:v>
      </x:c>
      <x:c r="E944" s="9" t="inlineStr">
        <x:is>
          <x:t xml:space="preserve">РТ-000898</x:t>
        </x:is>
      </x:c>
      <x:c r="F944" s="9" t="inlineStr">
        <x:is>
          <x:t xml:space="preserve">Подшипники</x:t>
        </x:is>
      </x:c>
      <x:c r="G944" s="9" t="inlineStr">
        <x:is>
          <x:t xml:space="preserve">Кузнецов Павел</x:t>
        </x:is>
      </x:c>
      <x:c r="H944" s="26" t="n">
        <x:v>0</x:v>
      </x:c>
    </x:row>
    <x:row r="945" ht="28" customHeight="1">
      <x:c r="A945" s="9" t="inlineStr">
        <x:is>
          <x:t xml:space="preserve">КЛ-011</x:t>
        </x:is>
      </x:c>
      <x:c r="B945" s="9" t="inlineStr">
        <x:is>
          <x:t xml:space="preserve">ООО «СфераКомплект»</x:t>
        </x:is>
      </x:c>
      <x:c r="C945" s="25" t="n">
        <x:v>46155</x:v>
      </x:c>
      <x:c r="D945" s="26" t="n">
        <x:v>161000</x:v>
      </x:c>
      <x:c r="E945" s="9" t="inlineStr">
        <x:is>
          <x:t xml:space="preserve">РТ-000369</x:t>
        </x:is>
      </x:c>
      <x:c r="F945" s="9" t="inlineStr">
        <x:is>
          <x:t xml:space="preserve">Подшипники</x:t>
        </x:is>
      </x:c>
      <x:c r="G945" s="9" t="inlineStr">
        <x:is>
          <x:t xml:space="preserve">Соколова Мария</x:t>
        </x:is>
      </x:c>
      <x:c r="H945" s="26" t="n">
        <x:v>0</x:v>
      </x:c>
    </x:row>
    <x:row r="946" ht="28" customHeight="1">
      <x:c r="A946" s="9" t="inlineStr">
        <x:is>
          <x:t xml:space="preserve">КЛ-032</x:t>
        </x:is>
      </x:c>
      <x:c r="B946" s="9" t="inlineStr">
        <x:is>
          <x:t xml:space="preserve">ООО «ДеньКомплект»</x:t>
        </x:is>
      </x:c>
      <x:c r="C946" s="25" t="n">
        <x:v>45900</x:v>
      </x:c>
      <x:c r="D946" s="26" t="n">
        <x:v>103500</x:v>
      </x:c>
      <x:c r="E946" s="9" t="inlineStr">
        <x:is>
          <x:t xml:space="preserve">РТ-000779</x:t>
        </x:is>
      </x:c>
      <x:c r="F946" s="9" t="inlineStr">
        <x:is>
          <x:t xml:space="preserve">Крепёж</x:t>
        </x:is>
      </x:c>
      <x:c r="G946" s="9" t="inlineStr">
        <x:is>
          <x:t xml:space="preserve">Кузнецов Павел</x:t>
        </x:is>
      </x:c>
      <x:c r="H946" s="26" t="n">
        <x:v>0</x:v>
      </x:c>
    </x:row>
    <x:row r="947" ht="28" customHeight="1">
      <x:c r="A947" s="9" t="inlineStr">
        <x:is>
          <x:t xml:space="preserve">КЛ-007</x:t>
        </x:is>
      </x:c>
      <x:c r="B947" s="9" t="inlineStr">
        <x:is>
          <x:t xml:space="preserve">ООО «ПромКонтур»</x:t>
        </x:is>
      </x:c>
      <x:c r="C947" s="25" t="n">
        <x:v>46250</x:v>
      </x:c>
      <x:c r="D947" s="26" t="n">
        <x:v>113000</x:v>
      </x:c>
      <x:c r="E947" s="9" t="inlineStr">
        <x:is>
          <x:t xml:space="preserve">РТ-000250</x:t>
        </x:is>
      </x:c>
      <x:c r="F947" s="9" t="inlineStr">
        <x:is>
          <x:t xml:space="preserve">Крепёж</x:t>
        </x:is>
      </x:c>
      <x:c r="G947" s="9" t="inlineStr">
        <x:is>
          <x:t xml:space="preserve">Соколова Мария</x:t>
        </x:is>
      </x:c>
      <x:c r="H947" s="26" t="n">
        <x:v>0</x:v>
      </x:c>
    </x:row>
    <x:row r="948" ht="28" customHeight="1">
      <x:c r="A948" s="9" t="inlineStr">
        <x:is>
          <x:t xml:space="preserve">КЛ-030</x:t>
        </x:is>
      </x:c>
      <x:c r="B948" s="9" t="inlineStr">
        <x:is>
          <x:t xml:space="preserve">ООО «КачествоОпт»</x:t>
        </x:is>
      </x:c>
      <x:c r="C948" s="25" t="n">
        <x:v>45600</x:v>
      </x:c>
      <x:c r="D948" s="26" t="n">
        <x:v>99000</x:v>
      </x:c>
      <x:c r="E948" s="9" t="inlineStr">
        <x:is>
          <x:t xml:space="preserve">РТ-000660</x:t>
        </x:is>
      </x:c>
      <x:c r="F948" s="9" t="inlineStr">
        <x:is>
          <x:t xml:space="preserve">Промышленная химия</x:t>
        </x:is>
      </x:c>
      <x:c r="G948" s="9" t="inlineStr">
        <x:is>
          <x:t xml:space="preserve">Петров Илья</x:t>
        </x:is>
      </x:c>
      <x:c r="H948" s="26" t="n">
        <x:v>0</x:v>
      </x:c>
    </x:row>
    <x:row r="949" ht="28" customHeight="1">
      <x:c r="A949" s="9" t="inlineStr">
        <x:is>
          <x:t xml:space="preserve">КЛ-004</x:t>
        </x:is>
      </x:c>
      <x:c r="B949" s="9" t="inlineStr">
        <x:is>
          <x:t xml:space="preserve">ООО «ТехноОпт»</x:t>
        </x:is>
      </x:c>
      <x:c r="C949" s="25" t="n">
        <x:v>46065</x:v>
      </x:c>
      <x:c r="D949" s="26" t="n">
        <x:v>77000</x:v>
      </x:c>
      <x:c r="E949" s="9" t="inlineStr">
        <x:is>
          <x:t xml:space="preserve">РТ-000131</x:t>
        </x:is>
      </x:c>
      <x:c r="F949" s="9" t="inlineStr">
        <x:is>
          <x:t xml:space="preserve">Инструмент</x:t>
        </x:is>
      </x:c>
      <x:c r="G949" s="9" t="inlineStr">
        <x:is>
          <x:t xml:space="preserve">Кузнецов Павел</x:t>
        </x:is>
      </x:c>
      <x:c r="H949" s="26" t="n">
        <x:v>0</x:v>
      </x:c>
    </x:row>
    <x:row r="950" ht="28" customHeight="1">
      <x:c r="A950" s="9" t="inlineStr">
        <x:is>
          <x:t xml:space="preserve">КЛ-023</x:t>
        </x:is>
      </x:c>
      <x:c r="B950" s="9" t="inlineStr">
        <x:is>
          <x:t xml:space="preserve">ООО «СадТехника»</x:t>
        </x:is>
      </x:c>
      <x:c r="C950" s="25" t="n">
        <x:v>46146</x:v>
      </x:c>
      <x:c r="D950" s="26" t="n">
        <x:v>307000</x:v>
      </x:c>
      <x:c r="E950" s="9" t="inlineStr">
        <x:is>
          <x:t xml:space="preserve">РТ-000541</x:t>
        </x:is>
      </x:c>
      <x:c r="F950" s="9" t="inlineStr">
        <x:is>
          <x:t xml:space="preserve">Кабель</x:t>
        </x:is>
      </x:c>
      <x:c r="G950" s="9" t="inlineStr">
        <x:is>
          <x:t xml:space="preserve">Соколова Мария</x:t>
        </x:is>
      </x:c>
      <x:c r="H950" s="26" t="n">
        <x:v>0</x:v>
      </x:c>
    </x:row>
    <x:row r="951" ht="28" customHeight="1">
      <x:c r="A951" s="9" t="inlineStr">
        <x:is>
          <x:t xml:space="preserve">КЛ-001</x:t>
        </x:is>
      </x:c>
      <x:c r="B951" s="9" t="inlineStr">
        <x:is>
          <x:t xml:space="preserve">ООО «АлтайКомплект»</x:t>
        </x:is>
      </x:c>
      <x:c r="C951" s="25" t="n">
        <x:v>45407</x:v>
      </x:c>
      <x:c r="D951" s="26" t="n">
        <x:v>41000</x:v>
      </x:c>
      <x:c r="E951" s="9" t="inlineStr">
        <x:is>
          <x:t xml:space="preserve">РТ-000012</x:t>
        </x:is>
      </x:c>
      <x:c r="F951" s="9" t="inlineStr">
        <x:is>
          <x:t xml:space="preserve">Подшипники</x:t>
        </x:is>
      </x:c>
      <x:c r="G951" s="9" t="inlineStr">
        <x:is>
          <x:t xml:space="preserve">Иванова Анна</x:t>
        </x:is>
      </x:c>
      <x:c r="H951" s="26" t="n">
        <x:v>0</x:v>
      </x:c>
    </x:row>
    <x:row r="952" ht="28" customHeight="1">
      <x:c r="A952" s="9" t="inlineStr">
        <x:is>
          <x:t xml:space="preserve">КЛ-038</x:t>
        </x:is>
      </x:c>
      <x:c r="B952" s="9" t="inlineStr">
        <x:is>
          <x:t xml:space="preserve">ООО «ФлагманСнаб»</x:t>
        </x:is>
      </x:c>
      <x:c r="C952" s="25" t="n">
        <x:v>45348</x:v>
      </x:c>
      <x:c r="D952" s="26" t="n">
        <x:v>1799000</x:v>
      </x:c>
      <x:c r="E952" s="9" t="inlineStr">
        <x:is>
          <x:t xml:space="preserve">РТ-000951</x:t>
        </x:is>
      </x:c>
      <x:c r="F952" s="9" t="inlineStr">
        <x:is>
          <x:t xml:space="preserve">Кабель</x:t>
        </x:is>
      </x:c>
      <x:c r="G952" s="9" t="inlineStr">
        <x:is>
          <x:t xml:space="preserve">Петров Илья</x:t>
        </x:is>
      </x:c>
      <x:c r="H952" s="26" t="n">
        <x:v>0</x:v>
      </x:c>
    </x:row>
    <x:row r="953" ht="28" customHeight="1">
      <x:c r="A953" s="9" t="inlineStr">
        <x:is>
          <x:t xml:space="preserve">КЛ-013</x:t>
        </x:is>
      </x:c>
      <x:c r="B953" s="9" t="inlineStr">
        <x:is>
          <x:t xml:space="preserve">ООО «БазисИнструмент»</x:t>
        </x:is>
      </x:c>
      <x:c r="C953" s="25" t="n">
        <x:v>45765</x:v>
      </x:c>
      <x:c r="D953" s="26" t="n">
        <x:v>187000</x:v>
      </x:c>
      <x:c r="E953" s="9" t="inlineStr">
        <x:is>
          <x:t xml:space="preserve">РТ-000422</x:t>
        </x:is>
      </x:c>
      <x:c r="F953" s="9" t="inlineStr">
        <x:is>
          <x:t xml:space="preserve">Кабель</x:t>
        </x:is>
      </x:c>
      <x:c r="G953" s="9" t="inlineStr">
        <x:is>
          <x:t xml:space="preserve">Иванова Анна</x:t>
        </x:is>
      </x:c>
      <x:c r="H953" s="26" t="n">
        <x:v>0</x:v>
      </x:c>
    </x:row>
    <x:row r="954" ht="28" customHeight="1">
      <x:c r="A954" s="9" t="inlineStr">
        <x:is>
          <x:t xml:space="preserve">КЛ-033</x:t>
        </x:is>
      </x:c>
      <x:c r="B954" s="9" t="inlineStr">
        <x:is>
          <x:t xml:space="preserve">ООО «МультиПоставка»</x:t>
        </x:is>
      </x:c>
      <x:c r="C954" s="25" t="n">
        <x:v>45720</x:v>
      </x:c>
      <x:c r="D954" s="26" t="n">
        <x:v>106500</x:v>
      </x:c>
      <x:c r="E954" s="9" t="inlineStr">
        <x:is>
          <x:t xml:space="preserve">РТ-000832</x:t>
        </x:is>
      </x:c>
      <x:c r="F954" s="9" t="inlineStr">
        <x:is>
          <x:t xml:space="preserve">Кабель</x:t>
        </x:is>
      </x:c>
      <x:c r="G954" s="9" t="inlineStr">
        <x:is>
          <x:t xml:space="preserve">Иванова Анна</x:t>
        </x:is>
      </x:c>
      <x:c r="H954" s="26" t="n">
        <x:v>0</x:v>
      </x:c>
    </x:row>
    <x:row r="955" ht="28" customHeight="1">
      <x:c r="A955" s="9" t="inlineStr">
        <x:is>
          <x:t xml:space="preserve">КЛ-031</x:t>
        </x:is>
      </x:c>
      <x:c r="B955" s="9" t="inlineStr">
        <x:is>
          <x:t xml:space="preserve">ООО «РеверсСнаб»</x:t>
        </x:is>
      </x:c>
      <x:c r="C955" s="25" t="n">
        <x:v>45675</x:v>
      </x:c>
      <x:c r="D955" s="26" t="n">
        <x:v>101000</x:v>
      </x:c>
      <x:c r="E955" s="9" t="inlineStr">
        <x:is>
          <x:t xml:space="preserve">РТ-000713</x:t>
        </x:is>
      </x:c>
      <x:c r="F955" s="9" t="inlineStr">
        <x:is>
          <x:t xml:space="preserve">Подшипники</x:t>
        </x:is>
      </x:c>
      <x:c r="G955" s="9" t="inlineStr">
        <x:is>
          <x:t xml:space="preserve">Соколова Мария</x:t>
        </x:is>
      </x:c>
      <x:c r="H955" s="26" t="n">
        <x:v>0</x:v>
      </x:c>
    </x:row>
    <x:row r="956" ht="28" customHeight="1">
      <x:c r="A956" s="9" t="inlineStr">
        <x:is>
          <x:t xml:space="preserve">КЛ-005</x:t>
        </x:is>
      </x:c>
      <x:c r="B956" s="9" t="inlineStr">
        <x:is>
          <x:t xml:space="preserve">ООО «УралКрепёж»</x:t>
        </x:is>
      </x:c>
      <x:c r="C956" s="25" t="n">
        <x:v>46167</x:v>
      </x:c>
      <x:c r="D956" s="26" t="n">
        <x:v>91000</x:v>
      </x:c>
      <x:c r="E956" s="9" t="inlineStr">
        <x:is>
          <x:t xml:space="preserve">РТ-000184</x:t>
        </x:is>
      </x:c>
      <x:c r="F956" s="9" t="inlineStr">
        <x:is>
          <x:t xml:space="preserve">Промышленная химия</x:t>
        </x:is>
      </x:c>
      <x:c r="G956" s="9" t="inlineStr">
        <x:is>
          <x:t xml:space="preserve">Иванова Анна</x:t>
        </x:is>
      </x:c>
      <x:c r="H956" s="26" t="n">
        <x:v>0</x:v>
      </x:c>
    </x:row>
    <x:row r="957" ht="28" customHeight="1">
      <x:c r="A957" s="9" t="inlineStr">
        <x:is>
          <x:t xml:space="preserve">КЛ-028</x:t>
        </x:is>
      </x:c>
      <x:c r="B957" s="9" t="inlineStr">
        <x:is>
          <x:t xml:space="preserve">ООО «РостСнаб»</x:t>
        </x:is>
      </x:c>
      <x:c r="C957" s="25" t="n">
        <x:v>46230</x:v>
      </x:c>
      <x:c r="D957" s="26" t="n">
        <x:v>367000</x:v>
      </x:c>
      <x:c r="E957" s="9" t="inlineStr">
        <x:is>
          <x:t xml:space="preserve">РТ-000594</x:t>
        </x:is>
      </x:c>
      <x:c r="F957" s="9" t="inlineStr">
        <x:is>
          <x:t xml:space="preserve">Кабель</x:t>
        </x:is>
      </x:c>
      <x:c r="G957" s="9" t="inlineStr">
        <x:is>
          <x:t xml:space="preserve">Кузнецов Павел</x:t>
        </x:is>
      </x:c>
      <x:c r="H957" s="26" t="n">
        <x:v>0</x:v>
      </x:c>
    </x:row>
    <x:row r="958" ht="28" customHeight="1">
      <x:c r="A958" s="9" t="inlineStr">
        <x:is>
          <x:t xml:space="preserve">КЛ-002</x:t>
        </x:is>
      </x:c>
      <x:c r="B958" s="9" t="inlineStr">
        <x:is>
          <x:t xml:space="preserve">ООО «СеверПодшипник»</x:t>
        </x:is>
      </x:c>
      <x:c r="C958" s="25" t="n">
        <x:v>45453</x:v>
      </x:c>
      <x:c r="D958" s="26" t="n">
        <x:v>54000</x:v>
      </x:c>
      <x:c r="E958" s="9" t="inlineStr">
        <x:is>
          <x:t xml:space="preserve">РТ-000065</x:t>
        </x:is>
      </x:c>
      <x:c r="F958" s="9" t="inlineStr">
        <x:is>
          <x:t xml:space="preserve">Крепёж</x:t>
        </x:is>
      </x:c>
      <x:c r="G958" s="9" t="inlineStr">
        <x:is>
          <x:t xml:space="preserve">Петров Илья</x:t>
        </x:is>
      </x:c>
      <x:c r="H958" s="26" t="n">
        <x:v>0</x:v>
      </x:c>
    </x:row>
    <x:row r="959" ht="28" customHeight="1">
      <x:c r="A959" s="9" t="inlineStr">
        <x:is>
          <x:t xml:space="preserve">КЛ-039</x:t>
        </x:is>
      </x:c>
      <x:c r="B959" s="9" t="inlineStr">
        <x:is>
          <x:t xml:space="preserve">ООО «МикроКрепёж»</x:t>
        </x:is>
      </x:c>
      <x:c r="C959" s="25" t="n">
        <x:v>45655</x:v>
      </x:c>
      <x:c r="D959" s="26" t="n">
        <x:v>1000</x:v>
      </x:c>
      <x:c r="E959" s="9" t="inlineStr">
        <x:is>
          <x:t xml:space="preserve">РТ-001004</x:t>
        </x:is>
      </x:c>
      <x:c r="F959" s="9" t="inlineStr">
        <x:is>
          <x:t xml:space="preserve">Инструмент</x:t>
        </x:is>
      </x:c>
      <x:c r="G959" s="9" t="inlineStr">
        <x:is>
          <x:t xml:space="preserve">Соколова Мария</x:t>
        </x:is>
      </x:c>
      <x:c r="H959" s="26" t="n">
        <x:v>0</x:v>
      </x:c>
    </x:row>
    <x:row r="960" ht="28" customHeight="1">
      <x:c r="A960" s="9" t="inlineStr">
        <x:is>
          <x:t xml:space="preserve">КЛ-016</x:t>
        </x:is>
      </x:c>
      <x:c r="B960" s="9" t="inlineStr">
        <x:is>
          <x:t xml:space="preserve">ООО «ГраньСнаб»</x:t>
        </x:is>
      </x:c>
      <x:c r="C960" s="25" t="n">
        <x:v>45626</x:v>
      </x:c>
      <x:c r="D960" s="26" t="n">
        <x:v>91000</x:v>
      </x:c>
      <x:c r="E960" s="9" t="inlineStr">
        <x:is>
          <x:t xml:space="preserve">РТ-000475</x:t>
        </x:is>
      </x:c>
      <x:c r="F960" s="9" t="inlineStr">
        <x:is>
          <x:t xml:space="preserve">Подшипники</x:t>
        </x:is>
      </x:c>
      <x:c r="G960" s="9" t="inlineStr">
        <x:is>
          <x:t xml:space="preserve">Кузнецов Павел</x:t>
        </x:is>
      </x:c>
      <x:c r="H960" s="26" t="n">
        <x:v>0</x:v>
      </x:c>
    </x:row>
    <x:row r="961" ht="28" customHeight="1">
      <x:c r="A961" s="9" t="inlineStr">
        <x:is>
          <x:t xml:space="preserve">КЛ-035</x:t>
        </x:is>
      </x:c>
      <x:c r="B961" s="9" t="inlineStr">
        <x:is>
          <x:t xml:space="preserve">ООО «НеритмСнаб»</x:t>
        </x:is>
      </x:c>
      <x:c r="C961" s="25" t="n">
        <x:v>45640</x:v>
      </x:c>
      <x:c r="D961" s="26" t="n">
        <x:v>449000</x:v>
      </x:c>
      <x:c r="E961" s="9" t="inlineStr">
        <x:is>
          <x:t xml:space="preserve">РТ-000885</x:t>
        </x:is>
      </x:c>
      <x:c r="F961" s="9" t="inlineStr">
        <x:is>
          <x:t xml:space="preserve">Промышленная химия</x:t>
        </x:is>
      </x:c>
      <x:c r="G961" s="9" t="inlineStr">
        <x:is>
          <x:t xml:space="preserve">Соколова Мария</x:t>
        </x:is>
      </x:c>
      <x:c r="H961" s="26" t="n">
        <x:v>0</x:v>
      </x:c>
    </x:row>
    <x:row r="962" ht="28" customHeight="1">
      <x:c r="A962" s="9" t="inlineStr">
        <x:is>
          <x:t xml:space="preserve">КЛ-011</x:t>
        </x:is>
      </x:c>
      <x:c r="B962" s="9" t="inlineStr">
        <x:is>
          <x:t xml:space="preserve">ООО «СфераКомплект»</x:t>
        </x:is>
      </x:c>
      <x:c r="C962" s="25" t="n">
        <x:v>45765</x:v>
      </x:c>
      <x:c r="D962" s="26" t="n">
        <x:v>163000</x:v>
      </x:c>
      <x:c r="E962" s="9" t="inlineStr">
        <x:is>
          <x:t xml:space="preserve">РТ-000356</x:t>
        </x:is>
      </x:c>
      <x:c r="F962" s="9" t="inlineStr">
        <x:is>
          <x:t xml:space="preserve">Подшипники</x:t>
        </x:is>
      </x:c>
      <x:c r="G962" s="9" t="inlineStr">
        <x:is>
          <x:t xml:space="preserve">Соколова Мария</x:t>
        </x:is>
      </x:c>
      <x:c r="H962" s="26" t="n">
        <x:v>0</x:v>
      </x:c>
    </x:row>
    <x:row r="963" ht="28" customHeight="1">
      <x:c r="A963" s="9" t="inlineStr">
        <x:is>
          <x:t xml:space="preserve">КЛ-032</x:t>
        </x:is>
      </x:c>
      <x:c r="B963" s="9" t="inlineStr">
        <x:is>
          <x:t xml:space="preserve">ООО «ДеньКомплект»</x:t>
        </x:is>
      </x:c>
      <x:c r="C963" s="25" t="n">
        <x:v>45660</x:v>
      </x:c>
      <x:c r="D963" s="26" t="n">
        <x:v>415000</x:v>
      </x:c>
      <x:c r="E963" s="9" t="inlineStr">
        <x:is>
          <x:t xml:space="preserve">РТ-000766</x:t>
        </x:is>
      </x:c>
      <x:c r="F963" s="9" t="inlineStr">
        <x:is>
          <x:t xml:space="preserve">Крепёж</x:t>
        </x:is>
      </x:c>
      <x:c r="G963" s="9" t="inlineStr">
        <x:is>
          <x:t xml:space="preserve">Кузнецов Павел</x:t>
        </x:is>
      </x:c>
      <x:c r="H963" s="26" t="n">
        <x:v>0</x:v>
      </x:c>
    </x:row>
    <x:row r="964" ht="28" customHeight="1">
      <x:c r="A964" s="9" t="inlineStr">
        <x:is>
          <x:t xml:space="preserve">КЛ-007</x:t>
        </x:is>
      </x:c>
      <x:c r="B964" s="9" t="inlineStr">
        <x:is>
          <x:t xml:space="preserve">ООО «ПромКонтур»</x:t>
        </x:is>
      </x:c>
      <x:c r="C964" s="25" t="n">
        <x:v>45665</x:v>
      </x:c>
      <x:c r="D964" s="26" t="n">
        <x:v>115000</x:v>
      </x:c>
      <x:c r="E964" s="9" t="inlineStr">
        <x:is>
          <x:t xml:space="preserve">РТ-000237</x:t>
        </x:is>
      </x:c>
      <x:c r="F964" s="9" t="inlineStr">
        <x:is>
          <x:t xml:space="preserve">Крепёж</x:t>
        </x:is>
      </x:c>
      <x:c r="G964" s="9" t="inlineStr">
        <x:is>
          <x:t xml:space="preserve">Соколова Мария</x:t>
        </x:is>
      </x:c>
      <x:c r="H964" s="26" t="n">
        <x:v>0</x:v>
      </x:c>
    </x:row>
    <x:row r="965" ht="28" customHeight="1">
      <x:c r="A965" s="9" t="inlineStr">
        <x:is>
          <x:t xml:space="preserve">КЛ-030</x:t>
        </x:is>
      </x:c>
      <x:c r="B965" s="9" t="inlineStr">
        <x:is>
          <x:t xml:space="preserve">ООО «КачествоОпт»</x:t>
        </x:is>
      </x:c>
      <x:c r="C965" s="25" t="n">
        <x:v>45300</x:v>
      </x:c>
      <x:c r="D965" s="26" t="n">
        <x:v>101000</x:v>
      </x:c>
      <x:c r="E965" s="9" t="inlineStr">
        <x:is>
          <x:t xml:space="preserve">РТ-000647</x:t>
        </x:is>
      </x:c>
      <x:c r="F965" s="9" t="inlineStr">
        <x:is>
          <x:t xml:space="preserve">Промышленная химия</x:t>
        </x:is>
      </x:c>
      <x:c r="G965" s="9" t="inlineStr">
        <x:is>
          <x:t xml:space="preserve">Петров Илья</x:t>
        </x:is>
      </x:c>
      <x:c r="H965" s="26" t="n">
        <x:v>0</x:v>
      </x:c>
    </x:row>
    <x:row r="966" ht="28" customHeight="1">
      <x:c r="A966" s="9" t="inlineStr">
        <x:is>
          <x:t xml:space="preserve">КЛ-004</x:t>
        </x:is>
      </x:c>
      <x:c r="B966" s="9" t="inlineStr">
        <x:is>
          <x:t xml:space="preserve">ООО «ТехноОпт»</x:t>
        </x:is>
      </x:c>
      <x:c r="C966" s="25" t="n">
        <x:v>45285</x:v>
      </x:c>
      <x:c r="D966" s="26" t="n">
        <x:v>79000</x:v>
      </x:c>
      <x:c r="E966" s="9" t="inlineStr">
        <x:is>
          <x:t xml:space="preserve">РТ-000118</x:t>
        </x:is>
      </x:c>
      <x:c r="F966" s="9" t="inlineStr">
        <x:is>
          <x:t xml:space="preserve">Инструмент</x:t>
        </x:is>
      </x:c>
      <x:c r="G966" s="9" t="inlineStr">
        <x:is>
          <x:t xml:space="preserve">Кузнецов Павел</x:t>
        </x:is>
      </x:c>
      <x:c r="H966" s="26" t="n">
        <x:v>0</x:v>
      </x:c>
    </x:row>
    <x:row r="967" ht="28" customHeight="1">
      <x:c r="A967" s="9" t="inlineStr">
        <x:is>
          <x:t xml:space="preserve">КЛ-023</x:t>
        </x:is>
      </x:c>
      <x:c r="B967" s="9" t="inlineStr">
        <x:is>
          <x:t xml:space="preserve">ООО «СадТехника»</x:t>
        </x:is>
      </x:c>
      <x:c r="C967" s="25" t="n">
        <x:v>45356</x:v>
      </x:c>
      <x:c r="D967" s="26" t="n">
        <x:v>306000</x:v>
      </x:c>
      <x:c r="E967" s="9" t="inlineStr">
        <x:is>
          <x:t xml:space="preserve">РТ-000528</x:t>
        </x:is>
      </x:c>
      <x:c r="F967" s="9" t="inlineStr">
        <x:is>
          <x:t xml:space="preserve">Кабель</x:t>
        </x:is>
      </x:c>
      <x:c r="G967" s="9" t="inlineStr">
        <x:is>
          <x:t xml:space="preserve">Соколова Мария</x:t>
        </x:is>
      </x:c>
      <x:c r="H967" s="26" t="n">
        <x:v>0</x:v>
      </x:c>
    </x:row>
    <x:row r="968" ht="28" customHeight="1">
      <x:c r="A968" s="9" t="inlineStr">
        <x:is>
          <x:t xml:space="preserve">КЛ-037</x:t>
        </x:is>
      </x:c>
      <x:c r="B968" s="9" t="inlineStr">
        <x:is>
          <x:t xml:space="preserve">ООО «АтлантПром»</x:t>
        </x:is>
      </x:c>
      <x:c r="C968" s="25" t="n">
        <x:v>46011</x:v>
      </x:c>
      <x:c r="D968" s="26" t="n">
        <x:v>2200000</x:v>
      </x:c>
      <x:c r="E968" s="9" t="inlineStr">
        <x:is>
          <x:t xml:space="preserve">РТ-000938</x:t>
        </x:is>
      </x:c>
      <x:c r="F968" s="9" t="inlineStr">
        <x:is>
          <x:t xml:space="preserve">Крепёж</x:t>
        </x:is>
      </x:c>
      <x:c r="G968" s="9" t="inlineStr">
        <x:is>
          <x:t xml:space="preserve">Иванова Анна</x:t>
        </x:is>
      </x:c>
      <x:c r="H968" s="26" t="n">
        <x:v>0</x:v>
      </x:c>
    </x:row>
    <x:row r="969" ht="28" customHeight="1">
      <x:c r="A969" s="9" t="inlineStr">
        <x:is>
          <x:t xml:space="preserve">КЛ-013</x:t>
        </x:is>
      </x:c>
      <x:c r="B969" s="9" t="inlineStr">
        <x:is>
          <x:t xml:space="preserve">ООО «БазисИнструмент»</x:t>
        </x:is>
      </x:c>
      <x:c r="C969" s="25" t="n">
        <x:v>45375</x:v>
      </x:c>
      <x:c r="D969" s="26" t="n">
        <x:v>186000</x:v>
      </x:c>
      <x:c r="E969" s="9" t="inlineStr">
        <x:is>
          <x:t xml:space="preserve">РТ-000409</x:t>
        </x:is>
      </x:c>
      <x:c r="F969" s="9" t="inlineStr">
        <x:is>
          <x:t xml:space="preserve">Кабель</x:t>
        </x:is>
      </x:c>
      <x:c r="G969" s="9" t="inlineStr">
        <x:is>
          <x:t xml:space="preserve">Иванова Анна</x:t>
        </x:is>
      </x:c>
      <x:c r="H969" s="26" t="n">
        <x:v>0</x:v>
      </x:c>
    </x:row>
    <x:row r="970" ht="28" customHeight="1">
      <x:c r="A970" s="9" t="inlineStr">
        <x:is>
          <x:t xml:space="preserve">КЛ-033</x:t>
        </x:is>
      </x:c>
      <x:c r="B970" s="9" t="inlineStr">
        <x:is>
          <x:t xml:space="preserve">ООО «МультиПоставка»</x:t>
        </x:is>
      </x:c>
      <x:c r="C970" s="25" t="n">
        <x:v>45480</x:v>
      </x:c>
      <x:c r="D970" s="26" t="n">
        <x:v>427000</x:v>
      </x:c>
      <x:c r="E970" s="9" t="inlineStr">
        <x:is>
          <x:t xml:space="preserve">РТ-000819</x:t>
        </x:is>
      </x:c>
      <x:c r="F970" s="9" t="inlineStr">
        <x:is>
          <x:t xml:space="preserve">Кабель</x:t>
        </x:is>
      </x:c>
      <x:c r="G970" s="9" t="inlineStr">
        <x:is>
          <x:t xml:space="preserve">Иванова Анна</x:t>
        </x:is>
      </x:c>
      <x:c r="H970" s="26" t="n">
        <x:v>0</x:v>
      </x:c>
    </x:row>
    <x:row r="971" ht="28" customHeight="1">
      <x:c r="A971" s="9" t="inlineStr">
        <x:is>
          <x:t xml:space="preserve">КЛ-009</x:t>
        </x:is>
      </x:c>
      <x:c r="B971" s="9" t="inlineStr">
        <x:is>
          <x:t xml:space="preserve">ООО «МагистральСнаб»</x:t>
        </x:is>
      </x:c>
      <x:c r="C971" s="25" t="n">
        <x:v>45825</x:v>
      </x:c>
      <x:c r="D971" s="26" t="n">
        <x:v>138000</x:v>
      </x:c>
      <x:c r="E971" s="9" t="inlineStr">
        <x:is>
          <x:t xml:space="preserve">РТ-000290</x:t>
        </x:is>
      </x:c>
      <x:c r="F971" s="9" t="inlineStr">
        <x:is>
          <x:t xml:space="preserve">Инструмент</x:t>
        </x:is>
      </x:c>
      <x:c r="G971" s="9" t="inlineStr">
        <x:is>
          <x:t xml:space="preserve">Иванова Анна</x:t>
        </x:is>
      </x:c>
      <x:c r="H971" s="26" t="n">
        <x:v>0</x:v>
      </x:c>
    </x:row>
    <x:row r="972" ht="28" customHeight="1">
      <x:c r="A972" s="9" t="inlineStr">
        <x:is>
          <x:t xml:space="preserve">КЛ-031</x:t>
        </x:is>
      </x:c>
      <x:c r="B972" s="9" t="inlineStr">
        <x:is>
          <x:t xml:space="preserve">ООО «РеверсСнаб»</x:t>
        </x:is>
      </x:c>
      <x:c r="C972" s="25" t="n">
        <x:v>45382</x:v>
      </x:c>
      <x:c r="D972" s="26" t="n">
        <x:v>0</x:v>
      </x:c>
      <x:c r="E972" s="9" t="inlineStr">
        <x:is>
          <x:t xml:space="preserve">ВЗ-000700</x:t>
        </x:is>
      </x:c>
      <x:c r="F972" s="9" t="inlineStr">
        <x:is>
          <x:t xml:space="preserve">Подшипники</x:t>
        </x:is>
      </x:c>
      <x:c r="G972" s="9" t="inlineStr">
        <x:is>
          <x:t xml:space="preserve">Соколова Мария</x:t>
        </x:is>
      </x:c>
      <x:c r="H972" s="26" t="n">
        <x:v>25000</x:v>
      </x:c>
    </x:row>
    <x:row r="973" ht="28" customHeight="1">
      <x:c r="A973" s="9" t="inlineStr">
        <x:is>
          <x:t xml:space="preserve">КЛ-005</x:t>
        </x:is>
      </x:c>
      <x:c r="B973" s="9" t="inlineStr">
        <x:is>
          <x:t xml:space="preserve">ООО «УралКрепёж»</x:t>
        </x:is>
      </x:c>
      <x:c r="C973" s="25" t="n">
        <x:v>45907</x:v>
      </x:c>
      <x:c r="D973" s="26" t="n">
        <x:v>90000</x:v>
      </x:c>
      <x:c r="E973" s="9" t="inlineStr">
        <x:is>
          <x:t xml:space="preserve">РТ-000171</x:t>
        </x:is>
      </x:c>
      <x:c r="F973" s="9" t="inlineStr">
        <x:is>
          <x:t xml:space="preserve">Промышленная химия</x:t>
        </x:is>
      </x:c>
      <x:c r="G973" s="9" t="inlineStr">
        <x:is>
          <x:t xml:space="preserve">Иванова Анна</x:t>
        </x:is>
      </x:c>
      <x:c r="H973" s="26" t="n">
        <x:v>0</x:v>
      </x:c>
    </x:row>
    <x:row r="974" ht="28" customHeight="1">
      <x:c r="A974" s="9" t="inlineStr">
        <x:is>
          <x:t xml:space="preserve">КЛ-028</x:t>
        </x:is>
      </x:c>
      <x:c r="B974" s="9" t="inlineStr">
        <x:is>
          <x:t xml:space="preserve">ООО «РостСнаб»</x:t>
        </x:is>
      </x:c>
      <x:c r="C974" s="25" t="n">
        <x:v>45240</x:v>
      </x:c>
      <x:c r="D974" s="26" t="n">
        <x:v>366000</x:v>
      </x:c>
      <x:c r="E974" s="9" t="inlineStr">
        <x:is>
          <x:t xml:space="preserve">РТ-000581</x:t>
        </x:is>
      </x:c>
      <x:c r="F974" s="9" t="inlineStr">
        <x:is>
          <x:t xml:space="preserve">Кабель</x:t>
        </x:is>
      </x:c>
      <x:c r="G974" s="9" t="inlineStr">
        <x:is>
          <x:t xml:space="preserve">Кузнецов Павел</x:t>
        </x:is>
      </x:c>
      <x:c r="H974" s="26" t="n">
        <x:v>0</x:v>
      </x:c>
    </x:row>
    <x:row r="975" ht="28" customHeight="1">
      <x:c r="A975" s="9" t="inlineStr">
        <x:is>
          <x:t xml:space="preserve">КЛ-001</x:t>
        </x:is>
      </x:c>
      <x:c r="B975" s="9" t="inlineStr">
        <x:is>
          <x:t xml:space="preserve">ООО «АлтайКомплект»</x:t>
        </x:is>
      </x:c>
      <x:c r="C975" s="25" t="n">
        <x:v>46207</x:v>
      </x:c>
      <x:c r="D975" s="26" t="n">
        <x:v>42000</x:v>
      </x:c>
      <x:c r="E975" s="9" t="inlineStr">
        <x:is>
          <x:t xml:space="preserve">РТ-000052</x:t>
        </x:is>
      </x:c>
      <x:c r="F975" s="9" t="inlineStr">
        <x:is>
          <x:t xml:space="preserve">Подшипники</x:t>
        </x:is>
      </x:c>
      <x:c r="G975" s="9" t="inlineStr">
        <x:is>
          <x:t xml:space="preserve">Иванова Анна</x:t>
        </x:is>
      </x:c>
      <x:c r="H975" s="26" t="n">
        <x:v>0</x:v>
      </x:c>
    </x:row>
    <x:row r="976" ht="28" customHeight="1">
      <x:c r="A976" s="9" t="inlineStr">
        <x:is>
          <x:t xml:space="preserve">КЛ-039</x:t>
        </x:is>
      </x:c>
      <x:c r="B976" s="9" t="inlineStr">
        <x:is>
          <x:t xml:space="preserve">ООО «МикроКрепёж»</x:t>
        </x:is>
      </x:c>
      <x:c r="C976" s="25" t="n">
        <x:v>45395</x:v>
      </x:c>
      <x:c r="D976" s="26" t="n">
        <x:v>3000</x:v>
      </x:c>
      <x:c r="E976" s="9" t="inlineStr">
        <x:is>
          <x:t xml:space="preserve">РТ-000991</x:t>
        </x:is>
      </x:c>
      <x:c r="F976" s="9" t="inlineStr">
        <x:is>
          <x:t xml:space="preserve">Инструмент</x:t>
        </x:is>
      </x:c>
      <x:c r="G976" s="9" t="inlineStr">
        <x:is>
          <x:t xml:space="preserve">Соколова Мария</x:t>
        </x:is>
      </x:c>
      <x:c r="H976" s="26" t="n">
        <x:v>0</x:v>
      </x:c>
    </x:row>
    <x:row r="977" ht="28" customHeight="1">
      <x:c r="A977" s="9" t="inlineStr">
        <x:is>
          <x:t xml:space="preserve">КЛ-014</x:t>
        </x:is>
      </x:c>
      <x:c r="B977" s="9" t="inlineStr">
        <x:is>
          <x:t xml:space="preserve">ООО «РегионТех»</x:t>
        </x:is>
      </x:c>
      <x:c r="C977" s="25" t="n">
        <x:v>45990</x:v>
      </x:c>
      <x:c r="D977" s="26" t="n">
        <x:v>198000</x:v>
      </x:c>
      <x:c r="E977" s="9" t="inlineStr">
        <x:is>
          <x:t xml:space="preserve">РТ-000462</x:t>
        </x:is>
      </x:c>
      <x:c r="F977" s="9" t="inlineStr">
        <x:is>
          <x:t xml:space="preserve">Инструмент</x:t>
        </x:is>
      </x:c>
      <x:c r="G977" s="9" t="inlineStr">
        <x:is>
          <x:t xml:space="preserve">Петров Илья</x:t>
        </x:is>
      </x:c>
      <x:c r="H977" s="26" t="n">
        <x:v>0</x:v>
      </x:c>
    </x:row>
    <x:row r="978" ht="28" customHeight="1">
      <x:c r="A978" s="9" t="inlineStr">
        <x:is>
          <x:t xml:space="preserve">КЛ-034</x:t>
        </x:is>
      </x:c>
      <x:c r="B978" s="9" t="inlineStr">
        <x:is>
          <x:t xml:space="preserve">ООО «ПеременныйРитм»</x:t>
        </x:is>
      </x:c>
      <x:c r="C978" s="25" t="n">
        <x:v>45870</x:v>
      </x:c>
      <x:c r="D978" s="26" t="n">
        <x:v>438000</x:v>
      </x:c>
      <x:c r="E978" s="9" t="inlineStr">
        <x:is>
          <x:t xml:space="preserve">РТ-000872</x:t>
        </x:is>
      </x:c>
      <x:c r="F978" s="9" t="inlineStr">
        <x:is>
          <x:t xml:space="preserve">Инструмент</x:t>
        </x:is>
      </x:c>
      <x:c r="G978" s="9" t="inlineStr">
        <x:is>
          <x:t xml:space="preserve">Петров Илья</x:t>
        </x:is>
      </x:c>
      <x:c r="H978" s="26" t="n">
        <x:v>0</x:v>
      </x:c>
    </x:row>
    <x:row r="979" ht="28" customHeight="1">
      <x:c r="A979" s="9" t="inlineStr">
        <x:is>
          <x:t xml:space="preserve">КЛ-011</x:t>
        </x:is>
      </x:c>
      <x:c r="B979" s="9" t="inlineStr">
        <x:is>
          <x:t xml:space="preserve">ООО «СфераКомплект»</x:t>
        </x:is>
      </x:c>
      <x:c r="C979" s="25" t="n">
        <x:v>45375</x:v>
      </x:c>
      <x:c r="D979" s="26" t="n">
        <x:v>162000</x:v>
      </x:c>
      <x:c r="E979" s="9" t="inlineStr">
        <x:is>
          <x:t xml:space="preserve">РТ-000343</x:t>
        </x:is>
      </x:c>
      <x:c r="F979" s="9" t="inlineStr">
        <x:is>
          <x:t xml:space="preserve">Подшипники</x:t>
        </x:is>
      </x:c>
      <x:c r="G979" s="9" t="inlineStr">
        <x:is>
          <x:t xml:space="preserve">Соколова Мария</x:t>
        </x:is>
      </x:c>
      <x:c r="H979" s="26" t="n">
        <x:v>0</x:v>
      </x:c>
    </x:row>
    <x:row r="980" ht="28" customHeight="1">
      <x:c r="A980" s="9" t="inlineStr">
        <x:is>
          <x:t xml:space="preserve">КЛ-032</x:t>
        </x:is>
      </x:c>
      <x:c r="B980" s="9" t="inlineStr">
        <x:is>
          <x:t xml:space="preserve">ООО «ДеньКомплект»</x:t>
        </x:is>
      </x:c>
      <x:c r="C980" s="25" t="n">
        <x:v>45450</x:v>
      </x:c>
      <x:c r="D980" s="26" t="n">
        <x:v>414000</x:v>
      </x:c>
      <x:c r="E980" s="9" t="inlineStr">
        <x:is>
          <x:t xml:space="preserve">РТ-000753</x:t>
        </x:is>
      </x:c>
      <x:c r="F980" s="9" t="inlineStr">
        <x:is>
          <x:t xml:space="preserve">Крепёж</x:t>
        </x:is>
      </x:c>
      <x:c r="G980" s="9" t="inlineStr">
        <x:is>
          <x:t xml:space="preserve">Кузнецов Павел</x:t>
        </x:is>
      </x:c>
      <x:c r="H980" s="26" t="n">
        <x:v>0</x:v>
      </x:c>
    </x:row>
    <x:row r="981" ht="28" customHeight="1">
      <x:c r="A981" s="9" t="inlineStr">
        <x:is>
          <x:t xml:space="preserve">КЛ-006</x:t>
        </x:is>
      </x:c>
      <x:c r="B981" s="9" t="inlineStr">
        <x:is>
          <x:t xml:space="preserve">ООО «СибирьКабель»</x:t>
        </x:is>
      </x:c>
      <x:c r="C981" s="25" t="n">
        <x:v>46203</x:v>
      </x:c>
      <x:c r="D981" s="26" t="n">
        <x:v>103000</x:v>
      </x:c>
      <x:c r="E981" s="9" t="inlineStr">
        <x:is>
          <x:t xml:space="preserve">РТ-000224</x:t>
        </x:is>
      </x:c>
      <x:c r="F981" s="9" t="inlineStr">
        <x:is>
          <x:t xml:space="preserve">Подшипники</x:t>
        </x:is>
      </x:c>
      <x:c r="G981" s="9" t="inlineStr">
        <x:is>
          <x:t xml:space="preserve">Петров Илья</x:t>
        </x:is>
      </x:c>
      <x:c r="H981" s="26" t="n">
        <x:v>0</x:v>
      </x:c>
    </x:row>
    <x:row r="982" ht="28" customHeight="1">
      <x:c r="A982" s="9" t="inlineStr">
        <x:is>
          <x:t xml:space="preserve">КЛ-029</x:t>
        </x:is>
      </x:c>
      <x:c r="B982" s="9" t="inlineStr">
        <x:is>
          <x:t xml:space="preserve">ООО «ВозвратКомплект»</x:t>
        </x:is>
      </x:c>
      <x:c r="C982" s="25" t="n">
        <x:v>46065</x:v>
      </x:c>
      <x:c r="D982" s="26" t="n">
        <x:v>99000</x:v>
      </x:c>
      <x:c r="E982" s="9" t="inlineStr">
        <x:is>
          <x:t xml:space="preserve">РТ-000634</x:t>
        </x:is>
      </x:c>
      <x:c r="F982" s="9" t="inlineStr">
        <x:is>
          <x:t xml:space="preserve">Инструмент</x:t>
        </x:is>
      </x:c>
      <x:c r="G982" s="9" t="inlineStr">
        <x:is>
          <x:t xml:space="preserve">Иванова Анна</x:t>
        </x:is>
      </x:c>
      <x:c r="H982" s="26" t="n">
        <x:v>0</x:v>
      </x:c>
    </x:row>
    <x:row r="983" ht="28" customHeight="1">
      <x:c r="A983" s="9" t="inlineStr">
        <x:is>
          <x:t xml:space="preserve">КЛ-003</x:t>
        </x:is>
      </x:c>
      <x:c r="B983" s="9" t="inlineStr">
        <x:is>
          <x:t xml:space="preserve">ООО «ВекторСнаб»</x:t>
        </x:is>
      </x:c>
      <x:c r="C983" s="25" t="n">
        <x:v>45755</x:v>
      </x:c>
      <x:c r="D983" s="26" t="n">
        <x:v>66000</x:v>
      </x:c>
      <x:c r="E983" s="9" t="inlineStr">
        <x:is>
          <x:t xml:space="preserve">РТ-000105</x:t>
        </x:is>
      </x:c>
      <x:c r="F983" s="9" t="inlineStr">
        <x:is>
          <x:t xml:space="preserve">Кабель</x:t>
        </x:is>
      </x:c>
      <x:c r="G983" s="9" t="inlineStr">
        <x:is>
          <x:t xml:space="preserve">Соколова Мария</x:t>
        </x:is>
      </x:c>
      <x:c r="H983" s="26" t="n">
        <x:v>0</x:v>
      </x:c>
    </x:row>
    <x:row r="984" ht="28" customHeight="1">
      <x:c r="A984" s="9" t="inlineStr">
        <x:is>
          <x:t xml:space="preserve">КЛ-040</x:t>
        </x:is>
      </x:c>
      <x:c r="B984" s="9" t="inlineStr">
        <x:is>
          <x:t xml:space="preserve">ООО «МалыйРесурс»</x:t>
        </x:is>
      </x:c>
      <x:c r="C984" s="25" t="n">
        <x:v>45755</x:v>
      </x:c>
      <x:c r="D984" s="26" t="n">
        <x:v>4000</x:v>
      </x:c>
      <x:c r="E984" s="9" t="inlineStr">
        <x:is>
          <x:t xml:space="preserve">РТ-001044</x:t>
        </x:is>
      </x:c>
      <x:c r="F984" s="9" t="inlineStr">
        <x:is>
          <x:t xml:space="preserve">Промышленная химия</x:t>
        </x:is>
      </x:c>
      <x:c r="G984" s="9" t="inlineStr">
        <x:is>
          <x:t xml:space="preserve">Кузнецов Павел</x:t>
        </x:is>
      </x:c>
      <x:c r="H984" s="26" t="n">
        <x:v>0</x:v>
      </x:c>
    </x:row>
    <x:row r="985" ht="28" customHeight="1">
      <x:c r="A985" s="9" t="inlineStr">
        <x:is>
          <x:t xml:space="preserve">КЛ-022</x:t>
        </x:is>
      </x:c>
      <x:c r="B985" s="9" t="inlineStr">
        <x:is>
          <x:t xml:space="preserve">ООО «ПолеСнаб»</x:t>
        </x:is>
      </x:c>
      <x:c r="C985" s="25" t="n">
        <x:v>45396</x:v>
      </x:c>
      <x:c r="D985" s="26" t="n">
        <x:v>293000</x:v>
      </x:c>
      <x:c r="E985" s="9" t="inlineStr">
        <x:is>
          <x:t xml:space="preserve">РТ-000515</x:t>
        </x:is>
      </x:c>
      <x:c r="F985" s="9" t="inlineStr">
        <x:is>
          <x:t xml:space="preserve">Крепёж</x:t>
        </x:is>
      </x:c>
      <x:c r="G985" s="9" t="inlineStr">
        <x:is>
          <x:t xml:space="preserve">Петров Илья</x:t>
        </x:is>
      </x:c>
      <x:c r="H985" s="26" t="n">
        <x:v>0</x:v>
      </x:c>
    </x:row>
    <x:row r="986" ht="28" customHeight="1">
      <x:c r="A986" s="9" t="inlineStr">
        <x:is>
          <x:t xml:space="preserve">КЛ-037</x:t>
        </x:is>
      </x:c>
      <x:c r="B986" s="9" t="inlineStr">
        <x:is>
          <x:t xml:space="preserve">ООО «АтлантПром»</x:t>
        </x:is>
      </x:c>
      <x:c r="C986" s="25" t="n">
        <x:v>45621</x:v>
      </x:c>
      <x:c r="D986" s="26" t="n">
        <x:v>2199000</x:v>
      </x:c>
      <x:c r="E986" s="9" t="inlineStr">
        <x:is>
          <x:t xml:space="preserve">РТ-000925</x:t>
        </x:is>
      </x:c>
      <x:c r="F986" s="9" t="inlineStr">
        <x:is>
          <x:t xml:space="preserve">Крепёж</x:t>
        </x:is>
      </x:c>
      <x:c r="G986" s="9" t="inlineStr">
        <x:is>
          <x:t xml:space="preserve">Иванова Анна</x:t>
        </x:is>
      </x:c>
      <x:c r="H986" s="26" t="n">
        <x:v>0</x:v>
      </x:c>
    </x:row>
    <x:row r="987" ht="28" customHeight="1">
      <x:c r="A987" s="9" t="inlineStr">
        <x:is>
          <x:t xml:space="preserve">КЛ-012</x:t>
        </x:is>
      </x:c>
      <x:c r="B987" s="9" t="inlineStr">
        <x:is>
          <x:t xml:space="preserve">ООО «ОптМеханика»</x:t>
        </x:is>
      </x:c>
      <x:c r="C987" s="25" t="n">
        <x:v>45960</x:v>
      </x:c>
      <x:c r="D987" s="26" t="n">
        <x:v>173000</x:v>
      </x:c>
      <x:c r="E987" s="9" t="inlineStr">
        <x:is>
          <x:t xml:space="preserve">РТ-000396</x:t>
        </x:is>
      </x:c>
      <x:c r="F987" s="9" t="inlineStr">
        <x:is>
          <x:t xml:space="preserve">Крепёж</x:t>
        </x:is>
      </x:c>
      <x:c r="G987" s="9" t="inlineStr">
        <x:is>
          <x:t xml:space="preserve">Кузнецов Павел</x:t>
        </x:is>
      </x:c>
      <x:c r="H987" s="26" t="n">
        <x:v>0</x:v>
      </x:c>
    </x:row>
    <x:row r="988" ht="28" customHeight="1">
      <x:c r="A988" s="9" t="inlineStr">
        <x:is>
          <x:t xml:space="preserve">КЛ-033</x:t>
        </x:is>
      </x:c>
      <x:c r="B988" s="9" t="inlineStr">
        <x:is>
          <x:t xml:space="preserve">ООО «МультиПоставка»</x:t>
        </x:is>
      </x:c>
      <x:c r="C988" s="25" t="n">
        <x:v>45270</x:v>
      </x:c>
      <x:c r="D988" s="26" t="n">
        <x:v>426000</x:v>
      </x:c>
      <x:c r="E988" s="9" t="inlineStr">
        <x:is>
          <x:t xml:space="preserve">РТ-000806</x:t>
        </x:is>
      </x:c>
      <x:c r="F988" s="9" t="inlineStr">
        <x:is>
          <x:t xml:space="preserve">Кабель</x:t>
        </x:is>
      </x:c>
      <x:c r="G988" s="9" t="inlineStr">
        <x:is>
          <x:t xml:space="preserve">Иванова Анна</x:t>
        </x:is>
      </x:c>
      <x:c r="H988" s="26" t="n">
        <x:v>0</x:v>
      </x:c>
    </x:row>
    <x:row r="989" ht="28" customHeight="1">
      <x:c r="A989" s="9" t="inlineStr">
        <x:is>
          <x:t xml:space="preserve">КЛ-009</x:t>
        </x:is>
      </x:c>
      <x:c r="B989" s="9" t="inlineStr">
        <x:is>
          <x:t xml:space="preserve">ООО «МагистральСнаб»</x:t>
        </x:is>
      </x:c>
      <x:c r="C989" s="25" t="n">
        <x:v>45435</x:v>
      </x:c>
      <x:c r="D989" s="26" t="n">
        <x:v>137000</x:v>
      </x:c>
      <x:c r="E989" s="9" t="inlineStr">
        <x:is>
          <x:t xml:space="preserve">РТ-000277</x:t>
        </x:is>
      </x:c>
      <x:c r="F989" s="9" t="inlineStr">
        <x:is>
          <x:t xml:space="preserve">Инструмент</x:t>
        </x:is>
      </x:c>
      <x:c r="G989" s="9" t="inlineStr">
        <x:is>
          <x:t xml:space="preserve">Иванова Анна</x:t>
        </x:is>
      </x:c>
      <x:c r="H989" s="26" t="n">
        <x:v>0</x:v>
      </x:c>
    </x:row>
    <x:row r="990" ht="28" customHeight="1">
      <x:c r="A990" s="9" t="inlineStr">
        <x:is>
          <x:t xml:space="preserve">КЛ-030</x:t>
        </x:is>
      </x:c>
      <x:c r="B990" s="9" t="inlineStr">
        <x:is>
          <x:t xml:space="preserve">ООО «КачествоОпт»</x:t>
        </x:is>
      </x:c>
      <x:c r="C990" s="25" t="n">
        <x:v>46200</x:v>
      </x:c>
      <x:c r="D990" s="26" t="n">
        <x:v>101000</x:v>
      </x:c>
      <x:c r="E990" s="9" t="inlineStr">
        <x:is>
          <x:t xml:space="preserve">РТ-000687</x:t>
        </x:is>
      </x:c>
      <x:c r="F990" s="9" t="inlineStr">
        <x:is>
          <x:t xml:space="preserve">Промышленная химия</x:t>
        </x:is>
      </x:c>
      <x:c r="G990" s="9" t="inlineStr">
        <x:is>
          <x:t xml:space="preserve">Петров Илья</x:t>
        </x:is>
      </x:c>
      <x:c r="H990" s="26" t="n">
        <x:v>0</x:v>
      </x:c>
    </x:row>
    <x:row r="991" ht="28" customHeight="1">
      <x:c r="A991" s="9" t="inlineStr">
        <x:is>
          <x:t xml:space="preserve">КЛ-005</x:t>
        </x:is>
      </x:c>
      <x:c r="B991" s="9" t="inlineStr">
        <x:is>
          <x:t xml:space="preserve">ООО «УралКрепёж»</x:t>
        </x:is>
      </x:c>
      <x:c r="C991" s="25" t="n">
        <x:v>45647</x:v>
      </x:c>
      <x:c r="D991" s="26" t="n">
        <x:v>89000</x:v>
      </x:c>
      <x:c r="E991" s="9" t="inlineStr">
        <x:is>
          <x:t xml:space="preserve">РТ-000158</x:t>
        </x:is>
      </x:c>
      <x:c r="F991" s="9" t="inlineStr">
        <x:is>
          <x:t xml:space="preserve">Промышленная химия</x:t>
        </x:is>
      </x:c>
      <x:c r="G991" s="9" t="inlineStr">
        <x:is>
          <x:t xml:space="preserve">Иванова Анна</x:t>
        </x:is>
      </x:c>
      <x:c r="H991" s="26" t="n">
        <x:v>0</x:v>
      </x:c>
    </x:row>
    <x:row r="992" ht="28" customHeight="1">
      <x:c r="A992" s="9" t="inlineStr">
        <x:is>
          <x:t xml:space="preserve">КЛ-027</x:t>
        </x:is>
      </x:c>
      <x:c r="B992" s="9" t="inlineStr">
        <x:is>
          <x:t xml:space="preserve">ООО «ТемпПром»</x:t>
        </x:is>
      </x:c>
      <x:c r="C992" s="25" t="n">
        <x:v>45330</x:v>
      </x:c>
      <x:c r="D992" s="26" t="n">
        <x:v>355000</x:v>
      </x:c>
      <x:c r="E992" s="9" t="inlineStr">
        <x:is>
          <x:t xml:space="preserve">РТ-000568</x:t>
        </x:is>
      </x:c>
      <x:c r="F992" s="9" t="inlineStr">
        <x:is>
          <x:t xml:space="preserve">Крепёж</x:t>
        </x:is>
      </x:c>
      <x:c r="G992" s="9" t="inlineStr">
        <x:is>
          <x:t xml:space="preserve">Соколова Мария</x:t>
        </x:is>
      </x:c>
      <x:c r="H992" s="26" t="n">
        <x:v>0</x:v>
      </x:c>
    </x:row>
    <x:row r="993" ht="28" customHeight="1">
      <x:c r="A993" s="9" t="inlineStr">
        <x:is>
          <x:t xml:space="preserve">КЛ-001</x:t>
        </x:is>
      </x:c>
      <x:c r="B993" s="9" t="inlineStr">
        <x:is>
          <x:t xml:space="preserve">ООО «АлтайКомплект»</x:t>
        </x:is>
      </x:c>
      <x:c r="C993" s="25" t="n">
        <x:v>45947</x:v>
      </x:c>
      <x:c r="D993" s="26" t="n">
        <x:v>41000</x:v>
      </x:c>
      <x:c r="E993" s="9" t="inlineStr">
        <x:is>
          <x:t xml:space="preserve">РТ-000039</x:t>
        </x:is>
      </x:c>
      <x:c r="F993" s="9" t="inlineStr">
        <x:is>
          <x:t xml:space="preserve">Подшипники</x:t>
        </x:is>
      </x:c>
      <x:c r="G993" s="9" t="inlineStr">
        <x:is>
          <x:t xml:space="preserve">Иванова Анна</x:t>
        </x:is>
      </x:c>
      <x:c r="H993" s="26" t="n">
        <x:v>0</x:v>
      </x:c>
    </x:row>
    <x:row r="994" ht="28" customHeight="1">
      <x:c r="A994" s="9" t="inlineStr">
        <x:is>
          <x:t xml:space="preserve">КЛ-038</x:t>
        </x:is>
      </x:c>
      <x:c r="B994" s="9" t="inlineStr">
        <x:is>
          <x:t xml:space="preserve">ООО «ФлагманСнаб»</x:t>
        </x:is>
      </x:c>
      <x:c r="C994" s="25" t="n">
        <x:v>46158</x:v>
      </x:c>
      <x:c r="D994" s="26" t="n">
        <x:v>1799000</x:v>
      </x:c>
      <x:c r="E994" s="9" t="inlineStr">
        <x:is>
          <x:t xml:space="preserve">РТ-000978</x:t>
        </x:is>
      </x:c>
      <x:c r="F994" s="9" t="inlineStr">
        <x:is>
          <x:t xml:space="preserve">Кабель</x:t>
        </x:is>
      </x:c>
      <x:c r="G994" s="9" t="inlineStr">
        <x:is>
          <x:t xml:space="preserve">Петров Илья</x:t>
        </x:is>
      </x:c>
      <x:c r="H994" s="26" t="n">
        <x:v>0</x:v>
      </x:c>
    </x:row>
    <x:row r="995" ht="28" customHeight="1">
      <x:c r="A995" s="9" t="inlineStr">
        <x:is>
          <x:t xml:space="preserve">КЛ-014</x:t>
        </x:is>
      </x:c>
      <x:c r="B995" s="9" t="inlineStr">
        <x:is>
          <x:t xml:space="preserve">ООО «РегионТех»</x:t>
        </x:is>
      </x:c>
      <x:c r="C995" s="25" t="n">
        <x:v>45600</x:v>
      </x:c>
      <x:c r="D995" s="26" t="n">
        <x:v>197000</x:v>
      </x:c>
      <x:c r="E995" s="9" t="inlineStr">
        <x:is>
          <x:t xml:space="preserve">РТ-000449</x:t>
        </x:is>
      </x:c>
      <x:c r="F995" s="9" t="inlineStr">
        <x:is>
          <x:t xml:space="preserve">Инструмент</x:t>
        </x:is>
      </x:c>
      <x:c r="G995" s="9" t="inlineStr">
        <x:is>
          <x:t xml:space="preserve">Петров Илья</x:t>
        </x:is>
      </x:c>
      <x:c r="H995" s="26" t="n">
        <x:v>0</x:v>
      </x:c>
    </x:row>
    <x:row r="996" ht="28" customHeight="1">
      <x:c r="A996" s="9" t="inlineStr">
        <x:is>
          <x:t xml:space="preserve">КЛ-033</x:t>
        </x:is>
      </x:c>
      <x:c r="B996" s="9" t="inlineStr">
        <x:is>
          <x:t xml:space="preserve">ООО «МультиПоставка»</x:t>
        </x:is>
      </x:c>
      <x:c r="C996" s="25" t="n">
        <x:v>46200</x:v>
      </x:c>
      <x:c r="D996" s="26" t="n">
        <x:v>427000</x:v>
      </x:c>
      <x:c r="E996" s="9" t="inlineStr">
        <x:is>
          <x:t xml:space="preserve">РТ-000859</x:t>
        </x:is>
      </x:c>
      <x:c r="F996" s="9" t="inlineStr">
        <x:is>
          <x:t xml:space="preserve">Кабель</x:t>
        </x:is>
      </x:c>
      <x:c r="G996" s="9" t="inlineStr">
        <x:is>
          <x:t xml:space="preserve">Иванова Анна</x:t>
        </x:is>
      </x:c>
      <x:c r="H996" s="26" t="n">
        <x:v>0</x:v>
      </x:c>
    </x:row>
    <x:row r="997" ht="28" customHeight="1">
      <x:c r="A997" s="9" t="inlineStr">
        <x:is>
          <x:t xml:space="preserve">КЛ-010</x:t>
        </x:is>
      </x:c>
      <x:c r="B997" s="9" t="inlineStr">
        <x:is>
          <x:t xml:space="preserve">ООО «ОрионПром»</x:t>
        </x:is>
      </x:c>
      <x:c r="C997" s="25" t="n">
        <x:v>45990</x:v>
      </x:c>
      <x:c r="D997" s="26" t="n">
        <x:v>150000</x:v>
      </x:c>
      <x:c r="E997" s="9" t="inlineStr">
        <x:is>
          <x:t xml:space="preserve">РТ-000330</x:t>
        </x:is>
      </x:c>
      <x:c r="F997" s="9" t="inlineStr">
        <x:is>
          <x:t xml:space="preserve">Промышленная химия</x:t>
        </x:is>
      </x:c>
      <x:c r="G997" s="9" t="inlineStr">
        <x:is>
          <x:t xml:space="preserve">Петров Илья</x:t>
        </x:is>
      </x:c>
      <x:c r="H997" s="26" t="n">
        <x:v>0</x:v>
      </x:c>
    </x:row>
    <x:row r="998" ht="28" customHeight="1">
      <x:c r="A998" s="9" t="inlineStr">
        <x:is>
          <x:t xml:space="preserve">КЛ-032</x:t>
        </x:is>
      </x:c>
      <x:c r="B998" s="9" t="inlineStr">
        <x:is>
          <x:t xml:space="preserve">ООО «ДеньКомплект»</x:t>
        </x:is>
      </x:c>
      <x:c r="C998" s="25" t="n">
        <x:v>45180</x:v>
      </x:c>
      <x:c r="D998" s="26" t="n">
        <x:v>62100</x:v>
      </x:c>
      <x:c r="E998" s="9" t="inlineStr">
        <x:is>
          <x:t xml:space="preserve">РТ-000740</x:t>
        </x:is>
      </x:c>
      <x:c r="F998" s="9" t="inlineStr">
        <x:is>
          <x:t xml:space="preserve">Крепёж</x:t>
        </x:is>
      </x:c>
      <x:c r="G998" s="9" t="inlineStr">
        <x:is>
          <x:t xml:space="preserve">Кузнецов Павел</x:t>
        </x:is>
      </x:c>
      <x:c r="H998" s="26" t="n">
        <x:v>0</x:v>
      </x:c>
    </x:row>
    <x:row r="999" ht="28" customHeight="1">
      <x:c r="A999" s="9" t="inlineStr">
        <x:is>
          <x:t xml:space="preserve">КЛ-006</x:t>
        </x:is>
      </x:c>
      <x:c r="B999" s="9" t="inlineStr">
        <x:is>
          <x:t xml:space="preserve">ООО «СибирьКабель»</x:t>
        </x:is>
      </x:c>
      <x:c r="C999" s="25" t="n">
        <x:v>45813</x:v>
      </x:c>
      <x:c r="D999" s="26" t="n">
        <x:v>102000</x:v>
      </x:c>
      <x:c r="E999" s="9" t="inlineStr">
        <x:is>
          <x:t xml:space="preserve">РТ-000211</x:t>
        </x:is>
      </x:c>
      <x:c r="F999" s="9" t="inlineStr">
        <x:is>
          <x:t xml:space="preserve">Подшипники</x:t>
        </x:is>
      </x:c>
      <x:c r="G999" s="9" t="inlineStr">
        <x:is>
          <x:t xml:space="preserve">Петров Илья</x:t>
        </x:is>
      </x:c>
      <x:c r="H999" s="26" t="n">
        <x:v>0</x:v>
      </x:c>
    </x:row>
    <x:row r="1000" ht="28" customHeight="1">
      <x:c r="A1000" s="9" t="inlineStr">
        <x:is>
          <x:t xml:space="preserve">КЛ-029</x:t>
        </x:is>
      </x:c>
      <x:c r="B1000" s="9" t="inlineStr">
        <x:is>
          <x:t xml:space="preserve">ООО «ВозвратКомплект»</x:t>
        </x:is>
      </x:c>
      <x:c r="C1000" s="25" t="n">
        <x:v>45765</x:v>
      </x:c>
      <x:c r="D1000" s="26" t="n">
        <x:v>101000</x:v>
      </x:c>
      <x:c r="E1000" s="9" t="inlineStr">
        <x:is>
          <x:t xml:space="preserve">РТ-000621</x:t>
        </x:is>
      </x:c>
      <x:c r="F1000" s="9" t="inlineStr">
        <x:is>
          <x:t xml:space="preserve">Инструмент</x:t>
        </x:is>
      </x:c>
      <x:c r="G1000" s="9" t="inlineStr">
        <x:is>
          <x:t xml:space="preserve">Иванова Анна</x:t>
        </x:is>
      </x:c>
      <x:c r="H1000" s="26" t="n">
        <x:v>0</x:v>
      </x:c>
    </x:row>
    <x:row r="1001" ht="28" customHeight="1">
      <x:c r="A1001" s="9" t="inlineStr">
        <x:is>
          <x:t xml:space="preserve">КЛ-002</x:t>
        </x:is>
      </x:c>
      <x:c r="B1001" s="9" t="inlineStr">
        <x:is>
          <x:t xml:space="preserve">ООО «СеверПодшипник»</x:t>
        </x:is>
      </x:c>
      <x:c r="C1001" s="25" t="n">
        <x:v>46263</x:v>
      </x:c>
      <x:c r="D1001" s="26" t="n">
        <x:v>54000</x:v>
      </x:c>
      <x:c r="E1001" s="9" t="inlineStr">
        <x:is>
          <x:t xml:space="preserve">РТ-000092</x:t>
        </x:is>
      </x:c>
      <x:c r="F1001" s="9" t="inlineStr">
        <x:is>
          <x:t xml:space="preserve">Крепёж</x:t>
        </x:is>
      </x:c>
      <x:c r="G1001" s="9" t="inlineStr">
        <x:is>
          <x:t xml:space="preserve">Петров Илья</x:t>
        </x:is>
      </x:c>
      <x:c r="H1001" s="26" t="n">
        <x:v>0</x:v>
      </x:c>
    </x:row>
    <x:row r="1002" ht="28" customHeight="1">
      <x:c r="A1002" s="9" t="inlineStr">
        <x:is>
          <x:t xml:space="preserve">КЛ-040</x:t>
        </x:is>
      </x:c>
      <x:c r="B1002" s="9" t="inlineStr">
        <x:is>
          <x:t xml:space="preserve">ООО «МалыйРесурс»</x:t>
        </x:is>
      </x:c>
      <x:c r="C1002" s="25" t="n">
        <x:v>45495</x:v>
      </x:c>
      <x:c r="D1002" s="26" t="n">
        <x:v>3000</x:v>
      </x:c>
      <x:c r="E1002" s="9" t="inlineStr">
        <x:is>
          <x:t xml:space="preserve">РТ-001031</x:t>
        </x:is>
      </x:c>
      <x:c r="F1002" s="9" t="inlineStr">
        <x:is>
          <x:t xml:space="preserve">Промышленная химия</x:t>
        </x:is>
      </x:c>
      <x:c r="G1002" s="9" t="inlineStr">
        <x:is>
          <x:t xml:space="preserve">Кузнецов Павел</x:t>
        </x:is>
      </x:c>
      <x:c r="H1002" s="26" t="n">
        <x:v>0</x:v>
      </x:c>
    </x:row>
    <x:row r="1003" ht="28" customHeight="1">
      <x:c r="A1003" s="9" t="inlineStr">
        <x:is>
          <x:t xml:space="preserve">КЛ-021</x:t>
        </x:is>
      </x:c>
      <x:c r="B1003" s="9" t="inlineStr">
        <x:is>
          <x:t xml:space="preserve">ООО «АгроСезон»</x:t>
        </x:is>
      </x:c>
      <x:c r="C1003" s="25" t="n">
        <x:v>45436</x:v>
      </x:c>
      <x:c r="D1003" s="26" t="n">
        <x:v>283000</x:v>
      </x:c>
      <x:c r="E1003" s="9" t="inlineStr">
        <x:is>
          <x:t xml:space="preserve">РТ-000502</x:t>
        </x:is>
      </x:c>
      <x:c r="F1003" s="9" t="inlineStr">
        <x:is>
          <x:t xml:space="preserve">Подшипники</x:t>
        </x:is>
      </x:c>
      <x:c r="G1003" s="9" t="inlineStr">
        <x:is>
          <x:t xml:space="preserve">Иванова Анна</x:t>
        </x:is>
      </x:c>
      <x:c r="H1003" s="26" t="n">
        <x:v>0</x:v>
      </x:c>
    </x:row>
    <x:row r="1004" ht="28" customHeight="1">
      <x:c r="A1004" s="9" t="inlineStr">
        <x:is>
          <x:t xml:space="preserve">КЛ-037</x:t>
        </x:is>
      </x:c>
      <x:c r="B1004" s="9" t="inlineStr">
        <x:is>
          <x:t xml:space="preserve">ООО «АтлантПром»</x:t>
        </x:is>
      </x:c>
      <x:c r="C1004" s="25" t="n">
        <x:v>45231</x:v>
      </x:c>
      <x:c r="D1004" s="26" t="n">
        <x:v>2201000</x:v>
      </x:c>
      <x:c r="E1004" s="9" t="inlineStr">
        <x:is>
          <x:t xml:space="preserve">РТ-000912</x:t>
        </x:is>
      </x:c>
      <x:c r="F1004" s="9" t="inlineStr">
        <x:is>
          <x:t xml:space="preserve">Крепёж</x:t>
        </x:is>
      </x:c>
      <x:c r="G1004" s="9" t="inlineStr">
        <x:is>
          <x:t xml:space="preserve">Иванова Анна</x:t>
        </x:is>
      </x:c>
      <x:c r="H1004" s="26" t="n">
        <x:v>0</x:v>
      </x:c>
    </x:row>
    <x:row r="1005" ht="28" customHeight="1">
      <x:c r="A1005" s="9" t="inlineStr">
        <x:is>
          <x:t xml:space="preserve">КЛ-012</x:t>
        </x:is>
      </x:c>
      <x:c r="B1005" s="9" t="inlineStr">
        <x:is>
          <x:t xml:space="preserve">ООО «ОптМеханика»</x:t>
        </x:is>
      </x:c>
      <x:c r="C1005" s="25" t="n">
        <x:v>45570</x:v>
      </x:c>
      <x:c r="D1005" s="26" t="n">
        <x:v>175000</x:v>
      </x:c>
      <x:c r="E1005" s="9" t="inlineStr">
        <x:is>
          <x:t xml:space="preserve">РТ-000383</x:t>
        </x:is>
      </x:c>
      <x:c r="F1005" s="9" t="inlineStr">
        <x:is>
          <x:t xml:space="preserve">Крепёж</x:t>
        </x:is>
      </x:c>
      <x:c r="G1005" s="9" t="inlineStr">
        <x:is>
          <x:t xml:space="preserve">Кузнецов Павел</x:t>
        </x:is>
      </x:c>
      <x:c r="H1005" s="26" t="n">
        <x:v>0</x:v>
      </x:c>
    </x:row>
    <x:row r="1006" ht="28" customHeight="1">
      <x:c r="A1006" s="9" t="inlineStr">
        <x:is>
          <x:t xml:space="preserve">КЛ-032</x:t>
        </x:is>
      </x:c>
      <x:c r="B1006" s="9" t="inlineStr">
        <x:is>
          <x:t xml:space="preserve">ООО «ДеньКомплект»</x:t>
        </x:is>
      </x:c>
      <x:c r="C1006" s="25" t="n">
        <x:v>46170</x:v>
      </x:c>
      <x:c r="D1006" s="26" t="n">
        <x:v>414000</x:v>
      </x:c>
      <x:c r="E1006" s="9" t="inlineStr">
        <x:is>
          <x:t xml:space="preserve">РТ-000793</x:t>
        </x:is>
      </x:c>
      <x:c r="F1006" s="9" t="inlineStr">
        <x:is>
          <x:t xml:space="preserve">Крепёж</x:t>
        </x:is>
      </x:c>
      <x:c r="G1006" s="9" t="inlineStr">
        <x:is>
          <x:t xml:space="preserve">Кузнецов Павел</x:t>
        </x:is>
      </x:c>
      <x:c r="H1006" s="26" t="n">
        <x:v>0</x:v>
      </x:c>
    </x:row>
    <x:row r="1007" ht="28" customHeight="1">
      <x:c r="A1007" s="9" t="inlineStr">
        <x:is>
          <x:t xml:space="preserve">КЛ-008</x:t>
        </x:is>
      </x:c>
      <x:c r="B1007" s="9" t="inlineStr">
        <x:is>
          <x:t xml:space="preserve">ООО «РесурсПоставка»</x:t>
        </x:is>
      </x:c>
      <x:c r="C1007" s="25" t="n">
        <x:v>46005</x:v>
      </x:c>
      <x:c r="D1007" s="26" t="n">
        <x:v>127000</x:v>
      </x:c>
      <x:c r="E1007" s="9" t="inlineStr">
        <x:is>
          <x:t xml:space="preserve">РТ-000264</x:t>
        </x:is>
      </x:c>
      <x:c r="F1007" s="9" t="inlineStr">
        <x:is>
          <x:t xml:space="preserve">Кабель</x:t>
        </x:is>
      </x:c>
      <x:c r="G1007" s="9" t="inlineStr">
        <x:is>
          <x:t xml:space="preserve">Кузнецов Павел</x:t>
        </x:is>
      </x:c>
      <x:c r="H1007" s="26" t="n">
        <x:v>0</x:v>
      </x:c>
    </x:row>
    <x:row r="1008" ht="28" customHeight="1">
      <x:c r="A1008" s="9" t="inlineStr">
        <x:is>
          <x:t xml:space="preserve">КЛ-030</x:t>
        </x:is>
      </x:c>
      <x:c r="B1008" s="9" t="inlineStr">
        <x:is>
          <x:t xml:space="preserve">ООО «КачествоОпт»</x:t>
        </x:is>
      </x:c>
      <x:c r="C1008" s="25" t="n">
        <x:v>45907</x:v>
      </x:c>
      <x:c r="D1008" s="26" t="n">
        <x:v>0</x:v>
      </x:c>
      <x:c r="E1008" s="9" t="inlineStr">
        <x:is>
          <x:t xml:space="preserve">ВЗ-000674</x:t>
        </x:is>
      </x:c>
      <x:c r="F1008" s="9" t="inlineStr">
        <x:is>
          <x:t xml:space="preserve">Промышленная химия</x:t>
        </x:is>
      </x:c>
      <x:c r="G1008" s="9" t="inlineStr">
        <x:is>
          <x:t xml:space="preserve">Петров Илья</x:t>
        </x:is>
      </x:c>
      <x:c r="H1008" s="26" t="n">
        <x:v>100000</x:v>
      </x:c>
    </x:row>
    <x:row r="1009" ht="28" customHeight="1">
      <x:c r="A1009" s="9" t="inlineStr">
        <x:is>
          <x:t xml:space="preserve">КЛ-005</x:t>
        </x:is>
      </x:c>
      <x:c r="B1009" s="9" t="inlineStr">
        <x:is>
          <x:t xml:space="preserve">ООО «УралКрепёж»</x:t>
        </x:is>
      </x:c>
      <x:c r="C1009" s="25" t="n">
        <x:v>45387</x:v>
      </x:c>
      <x:c r="D1009" s="26" t="n">
        <x:v>91000</x:v>
      </x:c>
      <x:c r="E1009" s="9" t="inlineStr">
        <x:is>
          <x:t xml:space="preserve">РТ-000145</x:t>
        </x:is>
      </x:c>
      <x:c r="F1009" s="9" t="inlineStr">
        <x:is>
          <x:t xml:space="preserve">Промышленная химия</x:t>
        </x:is>
      </x:c>
      <x:c r="G1009" s="9" t="inlineStr">
        <x:is>
          <x:t xml:space="preserve">Иванова Анна</x:t>
        </x:is>
      </x:c>
      <x:c r="H1009" s="26" t="n">
        <x:v>0</x:v>
      </x:c>
    </x:row>
    <x:row r="1010" ht="28" customHeight="1">
      <x:c r="A1010" s="9" t="inlineStr">
        <x:is>
          <x:t xml:space="preserve">КЛ-025</x:t>
        </x:is>
      </x:c>
      <x:c r="B1010" s="9" t="inlineStr">
        <x:is>
          <x:t xml:space="preserve">ООО «ИнжСтрой»</x:t>
        </x:is>
      </x:c>
      <x:c r="C1010" s="25" t="n">
        <x:v>45964</x:v>
      </x:c>
      <x:c r="D1010" s="26" t="n">
        <x:v>331000</x:v>
      </x:c>
      <x:c r="E1010" s="9" t="inlineStr">
        <x:is>
          <x:t xml:space="preserve">РТ-000555</x:t>
        </x:is>
      </x:c>
      <x:c r="F1010" s="9" t="inlineStr">
        <x:is>
          <x:t xml:space="preserve">Промышленная химия</x:t>
        </x:is>
      </x:c>
      <x:c r="G1010" s="9" t="inlineStr">
        <x:is>
          <x:t xml:space="preserve">Иванова Анна</x:t>
        </x:is>
      </x:c>
      <x:c r="H1010" s="26" t="n">
        <x:v>0</x:v>
      </x:c>
    </x:row>
    <x:row r="1011" ht="28" customHeight="1">
      <x:c r="A1011" s="9" t="inlineStr">
        <x:is>
          <x:t xml:space="preserve">КЛ-001</x:t>
        </x:is>
      </x:c>
      <x:c r="B1011" s="9" t="inlineStr">
        <x:is>
          <x:t xml:space="preserve">ООО «АлтайКомплект»</x:t>
        </x:is>
      </x:c>
      <x:c r="C1011" s="25" t="n">
        <x:v>45687</x:v>
      </x:c>
      <x:c r="D1011" s="26" t="n">
        <x:v>43000</x:v>
      </x:c>
      <x:c r="E1011" s="9" t="inlineStr">
        <x:is>
          <x:t xml:space="preserve">РТ-000026</x:t>
        </x:is>
      </x:c>
      <x:c r="F1011" s="9" t="inlineStr">
        <x:is>
          <x:t xml:space="preserve">Подшипники</x:t>
        </x:is>
      </x:c>
      <x:c r="G1011" s="9" t="inlineStr">
        <x:is>
          <x:t xml:space="preserve">Иванова Анна</x:t>
        </x:is>
      </x:c>
      <x:c r="H1011" s="26" t="n">
        <x:v>0</x:v>
      </x:c>
    </x:row>
    <x:row r="1012" ht="28" customHeight="1">
      <x:c r="A1012" s="9" t="inlineStr">
        <x:is>
          <x:t xml:space="preserve">КЛ-038</x:t>
        </x:is>
      </x:c>
      <x:c r="B1012" s="9" t="inlineStr">
        <x:is>
          <x:t xml:space="preserve">ООО «ФлагманСнаб»</x:t>
        </x:is>
      </x:c>
      <x:c r="C1012" s="25" t="n">
        <x:v>45768</x:v>
      </x:c>
      <x:c r="D1012" s="26" t="n">
        <x:v>1801000</x:v>
      </x:c>
      <x:c r="E1012" s="9" t="inlineStr">
        <x:is>
          <x:t xml:space="preserve">РТ-000965</x:t>
        </x:is>
      </x:c>
      <x:c r="F1012" s="9" t="inlineStr">
        <x:is>
          <x:t xml:space="preserve">Кабель</x:t>
        </x:is>
      </x:c>
      <x:c r="G1012" s="9" t="inlineStr">
        <x:is>
          <x:t xml:space="preserve">Петров Илья</x:t>
        </x:is>
      </x:c>
      <x:c r="H1012" s="26" t="n">
        <x:v>0</x:v>
      </x:c>
    </x:row>
    <x:row r="1013" ht="28" customHeight="1">
      <x:c r="A1013" s="9" t="inlineStr">
        <x:is>
          <x:t xml:space="preserve">КЛ-014</x:t>
        </x:is>
      </x:c>
      <x:c r="B1013" s="9" t="inlineStr">
        <x:is>
          <x:t xml:space="preserve">ООО «РегионТех»</x:t>
        </x:is>
      </x:c>
      <x:c r="C1013" s="25" t="n">
        <x:v>45210</x:v>
      </x:c>
      <x:c r="D1013" s="26" t="n">
        <x:v>199000</x:v>
      </x:c>
      <x:c r="E1013" s="9" t="inlineStr">
        <x:is>
          <x:t xml:space="preserve">РТ-000436</x:t>
        </x:is>
      </x:c>
      <x:c r="F1013" s="9" t="inlineStr">
        <x:is>
          <x:t xml:space="preserve">Инструмент</x:t>
        </x:is>
      </x:c>
      <x:c r="G1013" s="9" t="inlineStr">
        <x:is>
          <x:t xml:space="preserve">Петров Илья</x:t>
        </x:is>
      </x:c>
      <x:c r="H1013" s="26" t="n">
        <x:v>0</x:v>
      </x:c>
    </x:row>
    <x:row r="1014" ht="28" customHeight="1">
      <x:c r="A1014" s="9" t="inlineStr">
        <x:is>
          <x:t xml:space="preserve">КЛ-033</x:t>
        </x:is>
      </x:c>
      <x:c r="B1014" s="9" t="inlineStr">
        <x:is>
          <x:t xml:space="preserve">ООО «МультиПоставка»</x:t>
        </x:is>
      </x:c>
      <x:c r="C1014" s="25" t="n">
        <x:v>45990</x:v>
      </x:c>
      <x:c r="D1014" s="26" t="n">
        <x:v>426000</x:v>
      </x:c>
      <x:c r="E1014" s="9" t="inlineStr">
        <x:is>
          <x:t xml:space="preserve">РТ-000846</x:t>
        </x:is>
      </x:c>
      <x:c r="F1014" s="9" t="inlineStr">
        <x:is>
          <x:t xml:space="preserve">Кабель</x:t>
        </x:is>
      </x:c>
      <x:c r="G1014" s="9" t="inlineStr">
        <x:is>
          <x:t xml:space="preserve">Иванова Анна</x:t>
        </x:is>
      </x:c>
      <x:c r="H1014" s="26" t="n">
        <x:v>0</x:v>
      </x:c>
    </x:row>
    <x:row r="1015" ht="28" customHeight="1">
      <x:c r="A1015" s="9" t="inlineStr">
        <x:is>
          <x:t xml:space="preserve">КЛ-010</x:t>
        </x:is>
      </x:c>
      <x:c r="B1015" s="9" t="inlineStr">
        <x:is>
          <x:t xml:space="preserve">ООО «ОрионПром»</x:t>
        </x:is>
      </x:c>
      <x:c r="C1015" s="25" t="n">
        <x:v>45600</x:v>
      </x:c>
      <x:c r="D1015" s="26" t="n">
        <x:v>149000</x:v>
      </x:c>
      <x:c r="E1015" s="9" t="inlineStr">
        <x:is>
          <x:t xml:space="preserve">РТ-000317</x:t>
        </x:is>
      </x:c>
      <x:c r="F1015" s="9" t="inlineStr">
        <x:is>
          <x:t xml:space="preserve">Промышленная химия</x:t>
        </x:is>
      </x:c>
      <x:c r="G1015" s="9" t="inlineStr">
        <x:is>
          <x:t xml:space="preserve">Петров Илья</x:t>
        </x:is>
      </x:c>
      <x:c r="H1015" s="26" t="n">
        <x:v>0</x:v>
      </x:c>
    </x:row>
    <x:row r="1016" ht="28" customHeight="1">
      <x:c r="A1016" s="9" t="inlineStr">
        <x:is>
          <x:t xml:space="preserve">КЛ-031</x:t>
        </x:is>
      </x:c>
      <x:c r="B1016" s="9" t="inlineStr">
        <x:is>
          <x:t xml:space="preserve">ООО «РеверсСнаб»</x:t>
        </x:is>
      </x:c>
      <x:c r="C1016" s="25" t="n">
        <x:v>46005</x:v>
      </x:c>
      <x:c r="D1016" s="26" t="n">
        <x:v>100000</x:v>
      </x:c>
      <x:c r="E1016" s="9" t="inlineStr">
        <x:is>
          <x:t xml:space="preserve">РТ-000727</x:t>
        </x:is>
      </x:c>
      <x:c r="F1016" s="9" t="inlineStr">
        <x:is>
          <x:t xml:space="preserve">Подшипники</x:t>
        </x:is>
      </x:c>
      <x:c r="G1016" s="9" t="inlineStr">
        <x:is>
          <x:t xml:space="preserve">Соколова Мария</x:t>
        </x:is>
      </x:c>
      <x:c r="H1016" s="26" t="n">
        <x:v>0</x:v>
      </x:c>
    </x:row>
    <x:row r="1017" ht="28" customHeight="1">
      <x:c r="A1017" s="9" t="inlineStr">
        <x:is>
          <x:t xml:space="preserve">КЛ-006</x:t>
        </x:is>
      </x:c>
      <x:c r="B1017" s="9" t="inlineStr">
        <x:is>
          <x:t xml:space="preserve">ООО «СибирьКабель»</x:t>
        </x:is>
      </x:c>
      <x:c r="C1017" s="25" t="n">
        <x:v>45423</x:v>
      </x:c>
      <x:c r="D1017" s="26" t="n">
        <x:v>101000</x:v>
      </x:c>
      <x:c r="E1017" s="9" t="inlineStr">
        <x:is>
          <x:t xml:space="preserve">РТ-000198</x:t>
        </x:is>
      </x:c>
      <x:c r="F1017" s="9" t="inlineStr">
        <x:is>
          <x:t xml:space="preserve">Подшипники</x:t>
        </x:is>
      </x:c>
      <x:c r="G1017" s="9" t="inlineStr">
        <x:is>
          <x:t xml:space="preserve">Петров Илья</x:t>
        </x:is>
      </x:c>
      <x:c r="H1017" s="26" t="n">
        <x:v>0</x:v>
      </x:c>
    </x:row>
    <x:row r="1018" ht="28" customHeight="1">
      <x:c r="A1018" s="9" t="inlineStr">
        <x:is>
          <x:t xml:space="preserve">КЛ-029</x:t>
        </x:is>
      </x:c>
      <x:c r="B1018" s="9" t="inlineStr">
        <x:is>
          <x:t xml:space="preserve">ООО «ВозвратКомплект»</x:t>
        </x:is>
      </x:c>
      <x:c r="C1018" s="25" t="n">
        <x:v>45472</x:v>
      </x:c>
      <x:c r="D1018" s="26" t="n">
        <x:v>0</x:v>
      </x:c>
      <x:c r="E1018" s="9" t="inlineStr">
        <x:is>
          <x:t xml:space="preserve">ВЗ-000608</x:t>
        </x:is>
      </x:c>
      <x:c r="F1018" s="9" t="inlineStr">
        <x:is>
          <x:t xml:space="preserve">Инструмент</x:t>
        </x:is>
      </x:c>
      <x:c r="G1018" s="9" t="inlineStr">
        <x:is>
          <x:t xml:space="preserve">Иванова Анна</x:t>
        </x:is>
      </x:c>
      <x:c r="H1018" s="26" t="n">
        <x:v>40000</x:v>
      </x:c>
    </x:row>
    <x:row r="1019" ht="28" customHeight="1">
      <x:c r="A1019" s="9" t="inlineStr">
        <x:is>
          <x:t xml:space="preserve">КЛ-002</x:t>
        </x:is>
      </x:c>
      <x:c r="B1019" s="9" t="inlineStr">
        <x:is>
          <x:t xml:space="preserve">ООО «СеверПодшипник»</x:t>
        </x:is>
      </x:c>
      <x:c r="C1019" s="25" t="n">
        <x:v>45873</x:v>
      </x:c>
      <x:c r="D1019" s="26" t="n">
        <x:v>53000</x:v>
      </x:c>
      <x:c r="E1019" s="9" t="inlineStr">
        <x:is>
          <x:t xml:space="preserve">РТ-000079</x:t>
        </x:is>
      </x:c>
      <x:c r="F1019" s="9" t="inlineStr">
        <x:is>
          <x:t xml:space="preserve">Крепёж</x:t>
        </x:is>
      </x:c>
      <x:c r="G1019" s="9" t="inlineStr">
        <x:is>
          <x:t xml:space="preserve">Петров Илья</x:t>
        </x:is>
      </x:c>
      <x:c r="H1019" s="26" t="n">
        <x:v>0</x:v>
      </x:c>
    </x:row>
    <x:row r="1020" ht="28" customHeight="1">
      <x:c r="A1020" s="9" t="inlineStr">
        <x:is>
          <x:t xml:space="preserve">КЛ-040</x:t>
        </x:is>
      </x:c>
      <x:c r="B1020" s="9" t="inlineStr">
        <x:is>
          <x:t xml:space="preserve">ООО «МалыйРесурс»</x:t>
        </x:is>
      </x:c>
      <x:c r="C1020" s="25" t="n">
        <x:v>45235</x:v>
      </x:c>
      <x:c r="D1020" s="26" t="n">
        <x:v>2000</x:v>
      </x:c>
      <x:c r="E1020" s="9" t="inlineStr">
        <x:is>
          <x:t xml:space="preserve">РТ-001018</x:t>
        </x:is>
      </x:c>
      <x:c r="F1020" s="9" t="inlineStr">
        <x:is>
          <x:t xml:space="preserve">Промышленная химия</x:t>
        </x:is>
      </x:c>
      <x:c r="G1020" s="9" t="inlineStr">
        <x:is>
          <x:t xml:space="preserve">Кузнецов Павел</x:t>
        </x:is>
      </x:c>
      <x:c r="H1020" s="26" t="n">
        <x:v>0</x:v>
      </x:c>
    </x:row>
    <x:row r="1021" ht="28" customHeight="1">
      <x:c r="A1021" s="9" t="inlineStr">
        <x:is>
          <x:t xml:space="preserve">КЛ-017</x:t>
        </x:is>
      </x:c>
      <x:c r="B1021" s="9" t="inlineStr">
        <x:is>
          <x:t xml:space="preserve">ООО «ПорогКомплект»</x:t>
        </x:is>
      </x:c>
      <x:c r="C1021" s="25" t="n">
        <x:v>46025</x:v>
      </x:c>
      <x:c r="D1021" s="26" t="n">
        <x:v>89000</x:v>
      </x:c>
      <x:c r="E1021" s="9" t="inlineStr">
        <x:is>
          <x:t xml:space="preserve">РТ-000489</x:t>
        </x:is>
      </x:c>
      <x:c r="F1021" s="9" t="inlineStr">
        <x:is>
          <x:t xml:space="preserve">Крепёж</x:t>
        </x:is>
      </x:c>
      <x:c r="G1021" s="9" t="inlineStr">
        <x:is>
          <x:t xml:space="preserve">Иванова Анна</x:t>
        </x:is>
      </x:c>
      <x:c r="H1021" s="26" t="n">
        <x:v>0</x:v>
      </x:c>
    </x:row>
    <x:row r="1022" ht="28" customHeight="1">
      <x:c r="A1022" s="9" t="inlineStr">
        <x:is>
          <x:t xml:space="preserve">КЛ-036</x:t>
        </x:is>
      </x:c>
      <x:c r="B1022" s="9" t="inlineStr">
        <x:is>
          <x:t xml:space="preserve">ООО «РазовыйПоток»</x:t>
        </x:is>
      </x:c>
      <x:c r="C1022" s="25" t="n">
        <x:v>45547</x:v>
      </x:c>
      <x:c r="D1022" s="26" t="n">
        <x:v>461000</x:v>
      </x:c>
      <x:c r="E1022" s="9" t="inlineStr">
        <x:is>
          <x:t xml:space="preserve">РТ-000899</x:t>
        </x:is>
      </x:c>
      <x:c r="F1022" s="9" t="inlineStr">
        <x:is>
          <x:t xml:space="preserve">Подшипники</x:t>
        </x:is>
      </x:c>
      <x:c r="G1022" s="9" t="inlineStr">
        <x:is>
          <x:t xml:space="preserve">Кузнецов Павел</x:t>
        </x:is>
      </x:c>
      <x:c r="H1022" s="26" t="n">
        <x:v>0</x:v>
      </x:c>
    </x:row>
    <x:row r="1023" ht="28" customHeight="1">
      <x:c r="A1023" s="9" t="inlineStr">
        <x:is>
          <x:t xml:space="preserve">КЛ-012</x:t>
        </x:is>
      </x:c>
      <x:c r="B1023" s="9" t="inlineStr">
        <x:is>
          <x:t xml:space="preserve">ООО «ОптМеханика»</x:t>
        </x:is>
      </x:c>
      <x:c r="C1023" s="25" t="n">
        <x:v>45180</x:v>
      </x:c>
      <x:c r="D1023" s="26" t="n">
        <x:v>174000</x:v>
      </x:c>
      <x:c r="E1023" s="9" t="inlineStr">
        <x:is>
          <x:t xml:space="preserve">РТ-000370</x:t>
        </x:is>
      </x:c>
      <x:c r="F1023" s="9" t="inlineStr">
        <x:is>
          <x:t xml:space="preserve">Крепёж</x:t>
        </x:is>
      </x:c>
      <x:c r="G1023" s="9" t="inlineStr">
        <x:is>
          <x:t xml:space="preserve">Кузнецов Павел</x:t>
        </x:is>
      </x:c>
      <x:c r="H1023" s="26" t="n">
        <x:v>0</x:v>
      </x:c>
    </x:row>
    <x:row r="1024" ht="28" customHeight="1">
      <x:c r="A1024" s="9" t="inlineStr">
        <x:is>
          <x:t xml:space="preserve">КЛ-032</x:t>
        </x:is>
      </x:c>
      <x:c r="B1024" s="9" t="inlineStr">
        <x:is>
          <x:t xml:space="preserve">ООО «ДеньКомплект»</x:t>
        </x:is>
      </x:c>
      <x:c r="C1024" s="25" t="n">
        <x:v>45900</x:v>
      </x:c>
      <x:c r="D1024" s="26" t="n">
        <x:v>62100</x:v>
      </x:c>
      <x:c r="E1024" s="9" t="inlineStr">
        <x:is>
          <x:t xml:space="preserve">РТ-000780</x:t>
        </x:is>
      </x:c>
      <x:c r="F1024" s="9" t="inlineStr">
        <x:is>
          <x:t xml:space="preserve">Крепёж</x:t>
        </x:is>
      </x:c>
      <x:c r="G1024" s="9" t="inlineStr">
        <x:is>
          <x:t xml:space="preserve">Кузнецов Павел</x:t>
        </x:is>
      </x:c>
      <x:c r="H1024" s="26" t="n">
        <x:v>0</x:v>
      </x:c>
    </x:row>
    <x:row r="1025" ht="28" customHeight="1">
      <x:c r="A1025" s="9" t="inlineStr">
        <x:is>
          <x:t xml:space="preserve">КЛ-008</x:t>
        </x:is>
      </x:c>
      <x:c r="B1025" s="9" t="inlineStr">
        <x:is>
          <x:t xml:space="preserve">ООО «РесурсПоставка»</x:t>
        </x:is>
      </x:c>
      <x:c r="C1025" s="25" t="n">
        <x:v>45225</x:v>
      </x:c>
      <x:c r="D1025" s="26" t="n">
        <x:v>126000</x:v>
      </x:c>
      <x:c r="E1025" s="9" t="inlineStr">
        <x:is>
          <x:t xml:space="preserve">РТ-000251</x:t>
        </x:is>
      </x:c>
      <x:c r="F1025" s="9" t="inlineStr">
        <x:is>
          <x:t xml:space="preserve">Кабель</x:t>
        </x:is>
      </x:c>
      <x:c r="G1025" s="9" t="inlineStr">
        <x:is>
          <x:t xml:space="preserve">Кузнецов Павел</x:t>
        </x:is>
      </x:c>
      <x:c r="H1025" s="26" t="n">
        <x:v>0</x:v>
      </x:c>
    </x:row>
    <x:row r="1026" ht="28" customHeight="1">
      <x:c r="A1026" s="9" t="inlineStr">
        <x:is>
          <x:t xml:space="preserve">КЛ-030</x:t>
        </x:is>
      </x:c>
      <x:c r="B1026" s="9" t="inlineStr">
        <x:is>
          <x:t xml:space="preserve">ООО «КачествоОпт»</x:t>
        </x:is>
      </x:c>
      <x:c r="C1026" s="25" t="n">
        <x:v>45630</x:v>
      </x:c>
      <x:c r="D1026" s="26" t="n">
        <x:v>100000</x:v>
      </x:c>
      <x:c r="E1026" s="9" t="inlineStr">
        <x:is>
          <x:t xml:space="preserve">РТ-000661</x:t>
        </x:is>
      </x:c>
      <x:c r="F1026" s="9" t="inlineStr">
        <x:is>
          <x:t xml:space="preserve">Промышленная химия</x:t>
        </x:is>
      </x:c>
      <x:c r="G1026" s="9" t="inlineStr">
        <x:is>
          <x:t xml:space="preserve">Петров Илья</x:t>
        </x:is>
      </x:c>
      <x:c r="H1026" s="26" t="n">
        <x:v>0</x:v>
      </x:c>
    </x:row>
    <x:row r="1027" ht="28" customHeight="1">
      <x:c r="A1027" s="9" t="inlineStr">
        <x:is>
          <x:t xml:space="preserve">КЛ-004</x:t>
        </x:is>
      </x:c>
      <x:c r="B1027" s="9" t="inlineStr">
        <x:is>
          <x:t xml:space="preserve">ООО «ТехноОпт»</x:t>
        </x:is>
      </x:c>
      <x:c r="C1027" s="25" t="n">
        <x:v>46125</x:v>
      </x:c>
      <x:c r="D1027" s="26" t="n">
        <x:v>78000</x:v>
      </x:c>
      <x:c r="E1027" s="9" t="inlineStr">
        <x:is>
          <x:t xml:space="preserve">РТ-000132</x:t>
        </x:is>
      </x:c>
      <x:c r="F1027" s="9" t="inlineStr">
        <x:is>
          <x:t xml:space="preserve">Инструмент</x:t>
        </x:is>
      </x:c>
      <x:c r="G1027" s="9" t="inlineStr">
        <x:is>
          <x:t xml:space="preserve">Кузнецов Павел</x:t>
        </x:is>
      </x:c>
      <x:c r="H1027" s="26" t="n">
        <x:v>0</x:v>
      </x:c>
    </x:row>
    <x:row r="1028" ht="28" customHeight="1">
      <x:c r="A1028" s="9" t="inlineStr">
        <x:is>
          <x:t xml:space="preserve">КЛ-023</x:t>
        </x:is>
      </x:c>
      <x:c r="B1028" s="9" t="inlineStr">
        <x:is>
          <x:t xml:space="preserve">ООО «СадТехника»</x:t>
        </x:is>
      </x:c>
      <x:c r="C1028" s="25" t="n">
        <x:v>46166</x:v>
      </x:c>
      <x:c r="D1028" s="26" t="n">
        <x:v>305000</x:v>
      </x:c>
      <x:c r="E1028" s="9" t="inlineStr">
        <x:is>
          <x:t xml:space="preserve">РТ-000542</x:t>
        </x:is>
      </x:c>
      <x:c r="F1028" s="9" t="inlineStr">
        <x:is>
          <x:t xml:space="preserve">Кабель</x:t>
        </x:is>
      </x:c>
      <x:c r="G1028" s="9" t="inlineStr">
        <x:is>
          <x:t xml:space="preserve">Соколова Мария</x:t>
        </x:is>
      </x:c>
      <x:c r="H1028" s="26" t="n">
        <x:v>0</x:v>
      </x:c>
    </x:row>
    <x:row r="1029" ht="28" customHeight="1">
      <x:c r="A1029" s="9" t="inlineStr">
        <x:is>
          <x:t xml:space="preserve">КЛ-001</x:t>
        </x:is>
      </x:c>
      <x:c r="B1029" s="9" t="inlineStr">
        <x:is>
          <x:t xml:space="preserve">ООО «АлтайКомплект»</x:t>
        </x:is>
      </x:c>
      <x:c r="C1029" s="25" t="n">
        <x:v>45427</x:v>
      </x:c>
      <x:c r="D1029" s="26" t="n">
        <x:v>42000</x:v>
      </x:c>
      <x:c r="E1029" s="9" t="inlineStr">
        <x:is>
          <x:t xml:space="preserve">РТ-000013</x:t>
        </x:is>
      </x:c>
      <x:c r="F1029" s="9" t="inlineStr">
        <x:is>
          <x:t xml:space="preserve">Подшипники</x:t>
        </x:is>
      </x:c>
      <x:c r="G1029" s="9" t="inlineStr">
        <x:is>
          <x:t xml:space="preserve">Иванова Анна</x:t>
        </x:is>
      </x:c>
      <x:c r="H1029" s="26" t="n">
        <x:v>0</x:v>
      </x:c>
    </x:row>
    <x:row r="1030" ht="28" customHeight="1">
      <x:c r="A1030" s="9" t="inlineStr">
        <x:is>
          <x:t xml:space="preserve">КЛ-038</x:t>
        </x:is>
      </x:c>
      <x:c r="B1030" s="9" t="inlineStr">
        <x:is>
          <x:t xml:space="preserve">ООО «ФлагманСнаб»</x:t>
        </x:is>
      </x:c>
      <x:c r="C1030" s="25" t="n">
        <x:v>45378</x:v>
      </x:c>
      <x:c r="D1030" s="26" t="n">
        <x:v>1800000</x:v>
      </x:c>
      <x:c r="E1030" s="9" t="inlineStr">
        <x:is>
          <x:t xml:space="preserve">РТ-000952</x:t>
        </x:is>
      </x:c>
      <x:c r="F1030" s="9" t="inlineStr">
        <x:is>
          <x:t xml:space="preserve">Кабель</x:t>
        </x:is>
      </x:c>
      <x:c r="G1030" s="9" t="inlineStr">
        <x:is>
          <x:t xml:space="preserve">Петров Илья</x:t>
        </x:is>
      </x:c>
      <x:c r="H1030" s="26" t="n">
        <x:v>0</x:v>
      </x:c>
    </x:row>
    <x:row r="1031" ht="28" customHeight="1">
      <x:c r="A1031" s="9" t="inlineStr">
        <x:is>
          <x:t xml:space="preserve">КЛ-013</x:t>
        </x:is>
      </x:c>
      <x:c r="B1031" s="9" t="inlineStr">
        <x:is>
          <x:t xml:space="preserve">ООО «БазисИнструмент»</x:t>
        </x:is>
      </x:c>
      <x:c r="C1031" s="25" t="n">
        <x:v>45795</x:v>
      </x:c>
      <x:c r="D1031" s="26" t="n">
        <x:v>185000</x:v>
      </x:c>
      <x:c r="E1031" s="9" t="inlineStr">
        <x:is>
          <x:t xml:space="preserve">РТ-000423</x:t>
        </x:is>
      </x:c>
      <x:c r="F1031" s="9" t="inlineStr">
        <x:is>
          <x:t xml:space="preserve">Кабель</x:t>
        </x:is>
      </x:c>
      <x:c r="G1031" s="9" t="inlineStr">
        <x:is>
          <x:t xml:space="preserve">Иванова Анна</x:t>
        </x:is>
      </x:c>
      <x:c r="H1031" s="26" t="n">
        <x:v>0</x:v>
      </x:c>
    </x:row>
    <x:row r="1032" ht="28" customHeight="1">
      <x:c r="A1032" s="9" t="inlineStr">
        <x:is>
          <x:t xml:space="preserve">КЛ-033</x:t>
        </x:is>
      </x:c>
      <x:c r="B1032" s="9" t="inlineStr">
        <x:is>
          <x:t xml:space="preserve">ООО «МультиПоставка»</x:t>
        </x:is>
      </x:c>
      <x:c r="C1032" s="25" t="n">
        <x:v>45720</x:v>
      </x:c>
      <x:c r="D1032" s="26" t="n">
        <x:v>63900</x:v>
      </x:c>
      <x:c r="E1032" s="9" t="inlineStr">
        <x:is>
          <x:t xml:space="preserve">РТ-000833</x:t>
        </x:is>
      </x:c>
      <x:c r="F1032" s="9" t="inlineStr">
        <x:is>
          <x:t xml:space="preserve">Кабель</x:t>
        </x:is>
      </x:c>
      <x:c r="G1032" s="9" t="inlineStr">
        <x:is>
          <x:t xml:space="preserve">Иванова Анна</x:t>
        </x:is>
      </x:c>
      <x:c r="H1032" s="26" t="n">
        <x:v>0</x:v>
      </x:c>
    </x:row>
    <x:row r="1033" ht="28" customHeight="1">
      <x:c r="A1033" s="9" t="inlineStr">
        <x:is>
          <x:t xml:space="preserve">КЛ-010</x:t>
        </x:is>
      </x:c>
      <x:c r="B1033" s="9" t="inlineStr">
        <x:is>
          <x:t xml:space="preserve">ООО «ОрионПром»</x:t>
        </x:is>
      </x:c>
      <x:c r="C1033" s="25" t="n">
        <x:v>45210</x:v>
      </x:c>
      <x:c r="D1033" s="26" t="n">
        <x:v>151000</x:v>
      </x:c>
      <x:c r="E1033" s="9" t="inlineStr">
        <x:is>
          <x:t xml:space="preserve">РТ-000304</x:t>
        </x:is>
      </x:c>
      <x:c r="F1033" s="9" t="inlineStr">
        <x:is>
          <x:t xml:space="preserve">Промышленная химия</x:t>
        </x:is>
      </x:c>
      <x:c r="G1033" s="9" t="inlineStr">
        <x:is>
          <x:t xml:space="preserve">Петров Илья</x:t>
        </x:is>
      </x:c>
      <x:c r="H1033" s="26" t="n">
        <x:v>0</x:v>
      </x:c>
    </x:row>
    <x:row r="1034" ht="28" customHeight="1">
      <x:c r="A1034" s="9" t="inlineStr">
        <x:is>
          <x:t xml:space="preserve">КЛ-031</x:t>
        </x:is>
      </x:c>
      <x:c r="B1034" s="9" t="inlineStr">
        <x:is>
          <x:t xml:space="preserve">ООО «РеверсСнаб»</x:t>
        </x:is>
      </x:c>
      <x:c r="C1034" s="25" t="n">
        <x:v>45705</x:v>
      </x:c>
      <x:c r="D1034" s="26" t="n">
        <x:v>99000</x:v>
      </x:c>
      <x:c r="E1034" s="9" t="inlineStr">
        <x:is>
          <x:t xml:space="preserve">РТ-000714</x:t>
        </x:is>
      </x:c>
      <x:c r="F1034" s="9" t="inlineStr">
        <x:is>
          <x:t xml:space="preserve">Подшипники</x:t>
        </x:is>
      </x:c>
      <x:c r="G1034" s="9" t="inlineStr">
        <x:is>
          <x:t xml:space="preserve">Соколова Мария</x:t>
        </x:is>
      </x:c>
      <x:c r="H1034" s="26" t="n">
        <x:v>0</x:v>
      </x:c>
    </x:row>
    <x:row r="1035" ht="28" customHeight="1">
      <x:c r="A1035" s="9" t="inlineStr">
        <x:is>
          <x:t xml:space="preserve">КЛ-005</x:t>
        </x:is>
      </x:c>
      <x:c r="B1035" s="9" t="inlineStr">
        <x:is>
          <x:t xml:space="preserve">ООО «УралКрепёж»</x:t>
        </x:is>
      </x:c>
      <x:c r="C1035" s="25" t="n">
        <x:v>46187</x:v>
      </x:c>
      <x:c r="D1035" s="26" t="n">
        <x:v>89000</x:v>
      </x:c>
      <x:c r="E1035" s="9" t="inlineStr">
        <x:is>
          <x:t xml:space="preserve">РТ-000185</x:t>
        </x:is>
      </x:c>
      <x:c r="F1035" s="9" t="inlineStr">
        <x:is>
          <x:t xml:space="preserve">Промышленная химия</x:t>
        </x:is>
      </x:c>
      <x:c r="G1035" s="9" t="inlineStr">
        <x:is>
          <x:t xml:space="preserve">Иванова Анна</x:t>
        </x:is>
      </x:c>
      <x:c r="H1035" s="26" t="n">
        <x:v>0</x:v>
      </x:c>
    </x:row>
    <x:row r="1036" ht="28" customHeight="1">
      <x:c r="A1036" s="9" t="inlineStr">
        <x:is>
          <x:t xml:space="preserve">КЛ-029</x:t>
        </x:is>
      </x:c>
      <x:c r="B1036" s="9" t="inlineStr">
        <x:is>
          <x:t xml:space="preserve">ООО «ВозвратКомплект»</x:t>
        </x:is>
      </x:c>
      <x:c r="C1036" s="25" t="n">
        <x:v>45195</x:v>
      </x:c>
      <x:c r="D1036" s="26" t="n">
        <x:v>100000</x:v>
      </x:c>
      <x:c r="E1036" s="9" t="inlineStr">
        <x:is>
          <x:t xml:space="preserve">РТ-000595</x:t>
        </x:is>
      </x:c>
      <x:c r="F1036" s="9" t="inlineStr">
        <x:is>
          <x:t xml:space="preserve">Инструмент</x:t>
        </x:is>
      </x:c>
      <x:c r="G1036" s="9" t="inlineStr">
        <x:is>
          <x:t xml:space="preserve">Иванова Анна</x:t>
        </x:is>
      </x:c>
      <x:c r="H1036" s="26" t="n">
        <x:v>0</x:v>
      </x:c>
    </x:row>
    <x:row r="1037" ht="28" customHeight="1">
      <x:c r="A1037" s="9" t="inlineStr">
        <x:is>
          <x:t xml:space="preserve">КЛ-002</x:t>
        </x:is>
      </x:c>
      <x:c r="B1037" s="9" t="inlineStr">
        <x:is>
          <x:t xml:space="preserve">ООО «СеверПодшипник»</x:t>
        </x:is>
      </x:c>
      <x:c r="C1037" s="25" t="n">
        <x:v>45483</x:v>
      </x:c>
      <x:c r="D1037" s="26" t="n">
        <x:v>55000</x:v>
      </x:c>
      <x:c r="E1037" s="9" t="inlineStr">
        <x:is>
          <x:t xml:space="preserve">РТ-000066</x:t>
        </x:is>
      </x:c>
      <x:c r="F1037" s="9" t="inlineStr">
        <x:is>
          <x:t xml:space="preserve">Крепёж</x:t>
        </x:is>
      </x:c>
      <x:c r="G1037" s="9" t="inlineStr">
        <x:is>
          <x:t xml:space="preserve">Петров Илья</x:t>
        </x:is>
      </x:c>
      <x:c r="H1037" s="26" t="n">
        <x:v>0</x:v>
      </x:c>
    </x:row>
    <x:row r="1038" ht="28" customHeight="1">
      <x:c r="A1038" s="9" t="inlineStr">
        <x:is>
          <x:t xml:space="preserve">КЛ-039</x:t>
        </x:is>
      </x:c>
      <x:c r="B1038" s="9" t="inlineStr">
        <x:is>
          <x:t xml:space="preserve">ООО «МикроКрепёж»</x:t>
        </x:is>
      </x:c>
      <x:c r="C1038" s="25" t="n">
        <x:v>45675</x:v>
      </x:c>
      <x:c r="D1038" s="26" t="n">
        <x:v>2000</x:v>
      </x:c>
      <x:c r="E1038" s="9" t="inlineStr">
        <x:is>
          <x:t xml:space="preserve">РТ-001005</x:t>
        </x:is>
      </x:c>
      <x:c r="F1038" s="9" t="inlineStr">
        <x:is>
          <x:t xml:space="preserve">Инструмент</x:t>
        </x:is>
      </x:c>
      <x:c r="G1038" s="9" t="inlineStr">
        <x:is>
          <x:t xml:space="preserve">Соколова Мария</x:t>
        </x:is>
      </x:c>
      <x:c r="H1038" s="26" t="n">
        <x:v>0</x:v>
      </x:c>
    </x:row>
    <x:row r="1039" ht="28" customHeight="1">
      <x:c r="A1039" s="9" t="inlineStr">
        <x:is>
          <x:t xml:space="preserve">КЛ-016</x:t>
        </x:is>
      </x:c>
      <x:c r="B1039" s="9" t="inlineStr">
        <x:is>
          <x:t xml:space="preserve">ООО «ГраньСнаб»</x:t>
        </x:is>
      </x:c>
      <x:c r="C1039" s="25" t="n">
        <x:v>45726</x:v>
      </x:c>
      <x:c r="D1039" s="26" t="n">
        <x:v>89000</x:v>
      </x:c>
      <x:c r="E1039" s="9" t="inlineStr">
        <x:is>
          <x:t xml:space="preserve">РТ-000476</x:t>
        </x:is>
      </x:c>
      <x:c r="F1039" s="9" t="inlineStr">
        <x:is>
          <x:t xml:space="preserve">Подшипники</x:t>
        </x:is>
      </x:c>
      <x:c r="G1039" s="9" t="inlineStr">
        <x:is>
          <x:t xml:space="preserve">Кузнецов Павел</x:t>
        </x:is>
      </x:c>
      <x:c r="H1039" s="26" t="n">
        <x:v>0</x:v>
      </x:c>
    </x:row>
    <x:row r="1040" ht="28" customHeight="1">
      <x:c r="A1040" s="9" t="inlineStr">
        <x:is>
          <x:t xml:space="preserve">КЛ-035</x:t>
        </x:is>
      </x:c>
      <x:c r="B1040" s="9" t="inlineStr">
        <x:is>
          <x:t xml:space="preserve">ООО «НеритмСнаб»</x:t>
        </x:is>
      </x:c>
      <x:c r="C1040" s="25" t="n">
        <x:v>45652</x:v>
      </x:c>
      <x:c r="D1040" s="26" t="n">
        <x:v>450000</x:v>
      </x:c>
      <x:c r="E1040" s="9" t="inlineStr">
        <x:is>
          <x:t xml:space="preserve">РТ-000886</x:t>
        </x:is>
      </x:c>
      <x:c r="F1040" s="9" t="inlineStr">
        <x:is>
          <x:t xml:space="preserve">Промышленная химия</x:t>
        </x:is>
      </x:c>
      <x:c r="G1040" s="9" t="inlineStr">
        <x:is>
          <x:t xml:space="preserve">Соколова Мария</x:t>
        </x:is>
      </x:c>
      <x:c r="H1040" s="26" t="n">
        <x:v>0</x:v>
      </x:c>
    </x:row>
    <x:row r="1041" ht="28" customHeight="1">
      <x:c r="A1041" s="9" t="inlineStr">
        <x:is>
          <x:t xml:space="preserve">КЛ-011</x:t>
        </x:is>
      </x:c>
      <x:c r="B1041" s="9" t="inlineStr">
        <x:is>
          <x:t xml:space="preserve">ООО «СфераКомплект»</x:t>
        </x:is>
      </x:c>
      <x:c r="C1041" s="25" t="n">
        <x:v>45795</x:v>
      </x:c>
      <x:c r="D1041" s="26" t="n">
        <x:v>161000</x:v>
      </x:c>
      <x:c r="E1041" s="9" t="inlineStr">
        <x:is>
          <x:t xml:space="preserve">РТ-000357</x:t>
        </x:is>
      </x:c>
      <x:c r="F1041" s="9" t="inlineStr">
        <x:is>
          <x:t xml:space="preserve">Подшипники</x:t>
        </x:is>
      </x:c>
      <x:c r="G1041" s="9" t="inlineStr">
        <x:is>
          <x:t xml:space="preserve">Соколова Мария</x:t>
        </x:is>
      </x:c>
      <x:c r="H1041" s="26" t="n">
        <x:v>0</x:v>
      </x:c>
    </x:row>
    <x:row r="1042" ht="28" customHeight="1">
      <x:c r="A1042" s="9" t="inlineStr">
        <x:is>
          <x:t xml:space="preserve">КЛ-032</x:t>
        </x:is>
      </x:c>
      <x:c r="B1042" s="9" t="inlineStr">
        <x:is>
          <x:t xml:space="preserve">ООО «ДеньКомплект»</x:t>
        </x:is>
      </x:c>
      <x:c r="C1042" s="25" t="n">
        <x:v>45690</x:v>
      </x:c>
      <x:c r="D1042" s="26" t="n">
        <x:v>413000</x:v>
      </x:c>
      <x:c r="E1042" s="9" t="inlineStr">
        <x:is>
          <x:t xml:space="preserve">РТ-000767</x:t>
        </x:is>
      </x:c>
      <x:c r="F1042" s="9" t="inlineStr">
        <x:is>
          <x:t xml:space="preserve">Крепёж</x:t>
        </x:is>
      </x:c>
      <x:c r="G1042" s="9" t="inlineStr">
        <x:is>
          <x:t xml:space="preserve">Кузнецов Павел</x:t>
        </x:is>
      </x:c>
      <x:c r="H1042" s="26" t="n">
        <x:v>0</x:v>
      </x:c>
    </x:row>
    <x:row r="1043" ht="28" customHeight="1">
      <x:c r="A1043" s="9" t="inlineStr">
        <x:is>
          <x:t xml:space="preserve">КЛ-007</x:t>
        </x:is>
      </x:c>
      <x:c r="B1043" s="9" t="inlineStr">
        <x:is>
          <x:t xml:space="preserve">ООО «ПромКонтур»</x:t>
        </x:is>
      </x:c>
      <x:c r="C1043" s="25" t="n">
        <x:v>45710</x:v>
      </x:c>
      <x:c r="D1043" s="26" t="n">
        <x:v>113000</x:v>
      </x:c>
      <x:c r="E1043" s="9" t="inlineStr">
        <x:is>
          <x:t xml:space="preserve">РТ-000238</x:t>
        </x:is>
      </x:c>
      <x:c r="F1043" s="9" t="inlineStr">
        <x:is>
          <x:t xml:space="preserve">Крепёж</x:t>
        </x:is>
      </x:c>
      <x:c r="G1043" s="9" t="inlineStr">
        <x:is>
          <x:t xml:space="preserve">Соколова Мария</x:t>
        </x:is>
      </x:c>
      <x:c r="H1043" s="26" t="n">
        <x:v>0</x:v>
      </x:c>
    </x:row>
    <x:row r="1044" ht="28" customHeight="1">
      <x:c r="A1044" s="9" t="inlineStr">
        <x:is>
          <x:t xml:space="preserve">КЛ-030</x:t>
        </x:is>
      </x:c>
      <x:c r="B1044" s="9" t="inlineStr">
        <x:is>
          <x:t xml:space="preserve">ООО «КачествоОпт»</x:t>
        </x:is>
      </x:c>
      <x:c r="C1044" s="25" t="n">
        <x:v>45330</x:v>
      </x:c>
      <x:c r="D1044" s="26" t="n">
        <x:v>99000</x:v>
      </x:c>
      <x:c r="E1044" s="9" t="inlineStr">
        <x:is>
          <x:t xml:space="preserve">РТ-000648</x:t>
        </x:is>
      </x:c>
      <x:c r="F1044" s="9" t="inlineStr">
        <x:is>
          <x:t xml:space="preserve">Промышленная химия</x:t>
        </x:is>
      </x:c>
      <x:c r="G1044" s="9" t="inlineStr">
        <x:is>
          <x:t xml:space="preserve">Петров Илья</x:t>
        </x:is>
      </x:c>
      <x:c r="H1044" s="26" t="n">
        <x:v>0</x:v>
      </x:c>
    </x:row>
    <x:row r="1045" ht="28" customHeight="1">
      <x:c r="A1045" s="9" t="inlineStr">
        <x:is>
          <x:t xml:space="preserve">КЛ-004</x:t>
        </x:is>
      </x:c>
      <x:c r="B1045" s="9" t="inlineStr">
        <x:is>
          <x:t xml:space="preserve">ООО «ТехноОпт»</x:t>
        </x:is>
      </x:c>
      <x:c r="C1045" s="25" t="n">
        <x:v>45345</x:v>
      </x:c>
      <x:c r="D1045" s="26" t="n">
        <x:v>77000</x:v>
      </x:c>
      <x:c r="E1045" s="9" t="inlineStr">
        <x:is>
          <x:t xml:space="preserve">РТ-000119</x:t>
        </x:is>
      </x:c>
      <x:c r="F1045" s="9" t="inlineStr">
        <x:is>
          <x:t xml:space="preserve">Инструмент</x:t>
        </x:is>
      </x:c>
      <x:c r="G1045" s="9" t="inlineStr">
        <x:is>
          <x:t xml:space="preserve">Кузнецов Павел</x:t>
        </x:is>
      </x:c>
      <x:c r="H1045" s="26" t="n">
        <x:v>0</x:v>
      </x:c>
    </x:row>
    <x:row r="1046" ht="28" customHeight="1">
      <x:c r="A1046" s="9" t="inlineStr">
        <x:is>
          <x:t xml:space="preserve">КЛ-023</x:t>
        </x:is>
      </x:c>
      <x:c r="B1046" s="9" t="inlineStr">
        <x:is>
          <x:t xml:space="preserve">ООО «СадТехника»</x:t>
        </x:is>
      </x:c>
      <x:c r="C1046" s="25" t="n">
        <x:v>45376</x:v>
      </x:c>
      <x:c r="D1046" s="26" t="n">
        <x:v>307000</x:v>
      </x:c>
      <x:c r="E1046" s="9" t="inlineStr">
        <x:is>
          <x:t xml:space="preserve">РТ-000529</x:t>
        </x:is>
      </x:c>
      <x:c r="F1046" s="9" t="inlineStr">
        <x:is>
          <x:t xml:space="preserve">Кабель</x:t>
        </x:is>
      </x:c>
      <x:c r="G1046" s="9" t="inlineStr">
        <x:is>
          <x:t xml:space="preserve">Соколова Мария</x:t>
        </x:is>
      </x:c>
      <x:c r="H1046" s="26" t="n">
        <x:v>0</x:v>
      </x:c>
    </x:row>
    <x:row r="1047" ht="28" customHeight="1"/>
    <x:row r="1048" ht="28" customHeight="1"/>
    <x:row r="1049" ht="28" customHeight="1"/>
  </x:sheetData>
  <x:pageMargins left="0.7" right="0.7" top="0.75" bottom="0.75" header="0.3" footer="0.3"/>
  <x:tableParts count="1">
    <x:tablePart xmlns:r="http://schemas.openxmlformats.org/officeDocument/2006/relationships" r:id="Rc33f1a0c260e4b6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5" customWidth="1"/>
    <x:col min="2" max="2" width="31" customWidth="1"/>
    <x:col min="3" max="3" width="27" customWidth="1"/>
    <x:col min="4" max="4" width="76" customWidth="1"/>
    <x:col min="5" max="5" width="20" customWidth="1"/>
    <x:col min="6" max="6" width="16" customWidth="1"/>
    <x:col min="7" max="7" width="24" customWidth="1"/>
  </x:cols>
  <x:sheetData>
    <x:row r="1" ht="44" customHeight="1">
      <x:c r="A1" s="22" t="inlineStr">
        <x:is>
          <x:t xml:space="preserve">Код клиента</x:t>
        </x:is>
      </x:c>
      <x:c r="B1" s="22" t="inlineStr">
        <x:is>
          <x:t xml:space="preserve">Клиент</x:t>
        </x:is>
      </x:c>
      <x:c r="C1" s="22" t="inlineStr">
        <x:is>
          <x:t xml:space="preserve">Ответственный менеджер</x:t>
        </x:is>
      </x:c>
      <x:c r="D1" s="22" t="inlineStr">
        <x:is>
          <x:t xml:space="preserve">Контекст закупок</x:t>
        </x:is>
      </x:c>
    </x:row>
    <x:row r="2" ht="48" customHeight="1">
      <x:c r="A2" s="9" t="inlineStr">
        <x:is>
          <x:t xml:space="preserve">КЛ-001</x:t>
        </x:is>
      </x:c>
      <x:c r="B2" s="9" t="inlineStr">
        <x:is>
          <x:t xml:space="preserve">ООО «АлтайКомплект»</x:t>
        </x:is>
      </x:c>
      <x:c r="C2" s="9" t="inlineStr">
        <x:is>
          <x:t xml:space="preserve">Иванова Анна</x:t>
        </x:is>
      </x:c>
      <x:c r="D2" s="16" t="inlineStr">
        <x:is>
          <x:t xml:space="preserve">Повторные независимые закупки подтверждены в учебном справочнике.</x:t>
        </x:is>
      </x:c>
    </x:row>
    <x:row r="3" ht="48" customHeight="1">
      <x:c r="A3" s="9" t="inlineStr">
        <x:is>
          <x:t xml:space="preserve">КЛ-002</x:t>
        </x:is>
      </x:c>
      <x:c r="B3" s="9" t="inlineStr">
        <x:is>
          <x:t xml:space="preserve">ООО «СеверПодшипник»</x:t>
        </x:is>
      </x:c>
      <x:c r="C3" s="9" t="inlineStr">
        <x:is>
          <x:t xml:space="preserve">Петров Илья</x:t>
        </x:is>
      </x:c>
      <x:c r="D3" s="16" t="inlineStr">
        <x:is>
          <x:t xml:space="preserve">Повторные независимые закупки подтверждены в учебном справочнике.</x:t>
        </x:is>
      </x:c>
    </x:row>
    <x:row r="4" ht="48" customHeight="1">
      <x:c r="A4" s="9" t="inlineStr">
        <x:is>
          <x:t xml:space="preserve">КЛ-003</x:t>
        </x:is>
      </x:c>
      <x:c r="B4" s="9" t="inlineStr">
        <x:is>
          <x:t xml:space="preserve">ООО «ВекторСнаб»</x:t>
        </x:is>
      </x:c>
      <x:c r="C4" s="9" t="inlineStr">
        <x:is>
          <x:t xml:space="preserve">Соколова Мария</x:t>
        </x:is>
      </x:c>
      <x:c r="D4" s="16" t="inlineStr">
        <x:is>
          <x:t xml:space="preserve">Повторные независимые закупки подтверждены в учебном справочнике.</x:t>
        </x:is>
      </x:c>
    </x:row>
    <x:row r="5" ht="48" customHeight="1">
      <x:c r="A5" s="9" t="inlineStr">
        <x:is>
          <x:t xml:space="preserve">КЛ-004</x:t>
        </x:is>
      </x:c>
      <x:c r="B5" s="9" t="inlineStr">
        <x:is>
          <x:t xml:space="preserve">ООО «ТехноОпт»</x:t>
        </x:is>
      </x:c>
      <x:c r="C5" s="9" t="inlineStr">
        <x:is>
          <x:t xml:space="preserve">Кузнецов Павел</x:t>
        </x:is>
      </x:c>
      <x:c r="D5" s="16" t="inlineStr">
        <x:is>
          <x:t xml:space="preserve">Повторные независимые закупки подтверждены в учебном справочнике.</x:t>
        </x:is>
      </x:c>
    </x:row>
    <x:row r="6" ht="48" customHeight="1">
      <x:c r="A6" s="9" t="inlineStr">
        <x:is>
          <x:t xml:space="preserve">КЛ-005</x:t>
        </x:is>
      </x:c>
      <x:c r="B6" s="9" t="inlineStr">
        <x:is>
          <x:t xml:space="preserve">ООО «УралКрепёж»</x:t>
        </x:is>
      </x:c>
      <x:c r="C6" s="9" t="inlineStr">
        <x:is>
          <x:t xml:space="preserve">Иванова Анна</x:t>
        </x:is>
      </x:c>
      <x:c r="D6" s="16" t="inlineStr">
        <x:is>
          <x:t xml:space="preserve">Повторные независимые закупки подтверждены в учебном справочнике.</x:t>
        </x:is>
      </x:c>
    </x:row>
    <x:row r="7" ht="48" customHeight="1">
      <x:c r="A7" s="9" t="inlineStr">
        <x:is>
          <x:t xml:space="preserve">КЛ-006</x:t>
        </x:is>
      </x:c>
      <x:c r="B7" s="9" t="inlineStr">
        <x:is>
          <x:t xml:space="preserve">ООО «СибирьКабель»</x:t>
        </x:is>
      </x:c>
      <x:c r="C7" s="9" t="inlineStr">
        <x:is>
          <x:t xml:space="preserve">Петров Илья</x:t>
        </x:is>
      </x:c>
      <x:c r="D7" s="16" t="inlineStr">
        <x:is>
          <x:t xml:space="preserve">Повторные независимые закупки подтверждены в учебном справочнике.</x:t>
        </x:is>
      </x:c>
    </x:row>
    <x:row r="8" ht="48" customHeight="1">
      <x:c r="A8" s="9" t="inlineStr">
        <x:is>
          <x:t xml:space="preserve">КЛ-007</x:t>
        </x:is>
      </x:c>
      <x:c r="B8" s="9" t="inlineStr">
        <x:is>
          <x:t xml:space="preserve">ООО «ПромКонтур»</x:t>
        </x:is>
      </x:c>
      <x:c r="C8" s="9" t="inlineStr">
        <x:is>
          <x:t xml:space="preserve">Соколова Мария</x:t>
        </x:is>
      </x:c>
      <x:c r="D8" s="16" t="inlineStr">
        <x:is>
          <x:t xml:space="preserve">Повторные независимые закупки подтверждены в учебном справочнике.</x:t>
        </x:is>
      </x:c>
    </x:row>
    <x:row r="9" ht="48" customHeight="1">
      <x:c r="A9" s="9" t="inlineStr">
        <x:is>
          <x:t xml:space="preserve">КЛ-008</x:t>
        </x:is>
      </x:c>
      <x:c r="B9" s="9" t="inlineStr">
        <x:is>
          <x:t xml:space="preserve">ООО «РесурсПоставка»</x:t>
        </x:is>
      </x:c>
      <x:c r="C9" s="9" t="inlineStr">
        <x:is>
          <x:t xml:space="preserve">Кузнецов Павел</x:t>
        </x:is>
      </x:c>
      <x:c r="D9" s="16" t="inlineStr">
        <x:is>
          <x:t xml:space="preserve">Повторные независимые закупки подтверждены в учебном справочнике.</x:t>
        </x:is>
      </x:c>
    </x:row>
    <x:row r="10" ht="48" customHeight="1">
      <x:c r="A10" s="9" t="inlineStr">
        <x:is>
          <x:t xml:space="preserve">КЛ-009</x:t>
        </x:is>
      </x:c>
      <x:c r="B10" s="9" t="inlineStr">
        <x:is>
          <x:t xml:space="preserve">ООО «МагистральСнаб»</x:t>
        </x:is>
      </x:c>
      <x:c r="C10" s="9" t="inlineStr">
        <x:is>
          <x:t xml:space="preserve">Иванова Анна</x:t>
        </x:is>
      </x:c>
      <x:c r="D10" s="16" t="inlineStr">
        <x:is>
          <x:t xml:space="preserve">Повторные независимые закупки подтверждены в учебном справочнике.</x:t>
        </x:is>
      </x:c>
    </x:row>
    <x:row r="11" ht="48" customHeight="1">
      <x:c r="A11" s="9" t="inlineStr">
        <x:is>
          <x:t xml:space="preserve">КЛ-010</x:t>
        </x:is>
      </x:c>
      <x:c r="B11" s="9" t="inlineStr">
        <x:is>
          <x:t xml:space="preserve">ООО «ОрионПром»</x:t>
        </x:is>
      </x:c>
      <x:c r="C11" s="9" t="inlineStr">
        <x:is>
          <x:t xml:space="preserve">Петров Илья</x:t>
        </x:is>
      </x:c>
      <x:c r="D11" s="16" t="inlineStr">
        <x:is>
          <x:t xml:space="preserve">Повторные независимые закупки подтверждены в учебном справочнике.</x:t>
        </x:is>
      </x:c>
    </x:row>
    <x:row r="12" ht="48" customHeight="1">
      <x:c r="A12" s="9" t="inlineStr">
        <x:is>
          <x:t xml:space="preserve">КЛ-011</x:t>
        </x:is>
      </x:c>
      <x:c r="B12" s="9" t="inlineStr">
        <x:is>
          <x:t xml:space="preserve">ООО «СфераКомплект»</x:t>
        </x:is>
      </x:c>
      <x:c r="C12" s="9" t="inlineStr">
        <x:is>
          <x:t xml:space="preserve">Соколова Мария</x:t>
        </x:is>
      </x:c>
      <x:c r="D12" s="16" t="inlineStr">
        <x:is>
          <x:t xml:space="preserve">Повторные независимые закупки подтверждены в учебном справочнике.</x:t>
        </x:is>
      </x:c>
    </x:row>
    <x:row r="13" ht="48" customHeight="1">
      <x:c r="A13" s="9" t="inlineStr">
        <x:is>
          <x:t xml:space="preserve">КЛ-012</x:t>
        </x:is>
      </x:c>
      <x:c r="B13" s="9" t="inlineStr">
        <x:is>
          <x:t xml:space="preserve">ООО «ОптМеханика»</x:t>
        </x:is>
      </x:c>
      <x:c r="C13" s="9" t="inlineStr">
        <x:is>
          <x:t xml:space="preserve">Кузнецов Павел</x:t>
        </x:is>
      </x:c>
      <x:c r="D13" s="16" t="inlineStr">
        <x:is>
          <x:t xml:space="preserve">Повторные независимые закупки подтверждены в учебном справочнике.</x:t>
        </x:is>
      </x:c>
    </x:row>
    <x:row r="14" ht="48" customHeight="1">
      <x:c r="A14" s="9" t="inlineStr">
        <x:is>
          <x:t xml:space="preserve">КЛ-013</x:t>
        </x:is>
      </x:c>
      <x:c r="B14" s="9" t="inlineStr">
        <x:is>
          <x:t xml:space="preserve">ООО «БазисИнструмент»</x:t>
        </x:is>
      </x:c>
      <x:c r="C14" s="9" t="inlineStr">
        <x:is>
          <x:t xml:space="preserve">Иванова Анна</x:t>
        </x:is>
      </x:c>
      <x:c r="D14" s="16" t="inlineStr">
        <x:is>
          <x:t xml:space="preserve">Повторные независимые закупки подтверждены в учебном справочнике.</x:t>
        </x:is>
      </x:c>
    </x:row>
    <x:row r="15" ht="48" customHeight="1">
      <x:c r="A15" s="9" t="inlineStr">
        <x:is>
          <x:t xml:space="preserve">КЛ-014</x:t>
        </x:is>
      </x:c>
      <x:c r="B15" s="9" t="inlineStr">
        <x:is>
          <x:t xml:space="preserve">ООО «РегионТех»</x:t>
        </x:is>
      </x:c>
      <x:c r="C15" s="9" t="inlineStr">
        <x:is>
          <x:t xml:space="preserve">Петров Илья</x:t>
        </x:is>
      </x:c>
      <x:c r="D15" s="16" t="inlineStr">
        <x:is>
          <x:t xml:space="preserve">Повторные независимые закупки подтверждены в учебном справочнике.</x:t>
        </x:is>
      </x:c>
    </x:row>
    <x:row r="16" ht="48" customHeight="1">
      <x:c r="A16" s="9" t="inlineStr">
        <x:is>
          <x:t xml:space="preserve">КЛ-015</x:t>
        </x:is>
      </x:c>
      <x:c r="B16" s="9" t="inlineStr">
        <x:is>
          <x:t xml:space="preserve">ООО «СпектрПоставка»</x:t>
        </x:is>
      </x:c>
      <x:c r="C16" s="9" t="inlineStr">
        <x:is>
          <x:t xml:space="preserve">Соколова Мария</x:t>
        </x:is>
      </x:c>
      <x:c r="D16" s="16" t="inlineStr">
        <x:is>
          <x:t xml:space="preserve">Повторные независимые закупки подтверждены в учебном справочнике.</x:t>
        </x:is>
      </x:c>
    </x:row>
    <x:row r="17" ht="48" customHeight="1">
      <x:c r="A17" s="9" t="inlineStr">
        <x:is>
          <x:t xml:space="preserve">КЛ-016</x:t>
        </x:is>
      </x:c>
      <x:c r="B17" s="9" t="inlineStr">
        <x:is>
          <x:t xml:space="preserve">ООО «ГраньСнаб»</x:t>
        </x:is>
      </x:c>
      <x:c r="C17" s="9" t="inlineStr">
        <x:is>
          <x:t xml:space="preserve">Кузнецов Павел</x:t>
        </x:is>
      </x:c>
      <x:c r="D17" s="16" t="inlineStr">
        <x:is>
          <x:t xml:space="preserve">Повторные независимые закупки подтверждены в учебном справочнике.</x:t>
        </x:is>
      </x:c>
    </x:row>
    <x:row r="18" ht="48" customHeight="1">
      <x:c r="A18" s="9" t="inlineStr">
        <x:is>
          <x:t xml:space="preserve">КЛ-017</x:t>
        </x:is>
      </x:c>
      <x:c r="B18" s="9" t="inlineStr">
        <x:is>
          <x:t xml:space="preserve">ООО «ПорогКомплект»</x:t>
        </x:is>
      </x:c>
      <x:c r="C18" s="9" t="inlineStr">
        <x:is>
          <x:t xml:space="preserve">Иванова Анна</x:t>
        </x:is>
      </x:c>
      <x:c r="D18" s="16" t="inlineStr">
        <x:is>
          <x:t xml:space="preserve">Повторные независимые закупки подтверждены в учебном справочнике.</x:t>
        </x:is>
      </x:c>
    </x:row>
    <x:row r="19" ht="48" customHeight="1">
      <x:c r="A19" s="9" t="inlineStr">
        <x:is>
          <x:t xml:space="preserve">КЛ-018</x:t>
        </x:is>
      </x:c>
      <x:c r="B19" s="9" t="inlineStr">
        <x:is>
          <x:t xml:space="preserve">ООО «БалансОпт»</x:t>
        </x:is>
      </x:c>
      <x:c r="C19" s="9" t="inlineStr">
        <x:is>
          <x:t xml:space="preserve">Петров Илья</x:t>
        </x:is>
      </x:c>
      <x:c r="D19" s="16" t="inlineStr">
        <x:is>
          <x:t xml:space="preserve">Повторные независимые закупки подтверждены в учебном справочнике.</x:t>
        </x:is>
      </x:c>
    </x:row>
    <x:row r="20" ht="48" customHeight="1">
      <x:c r="A20" s="9" t="inlineStr">
        <x:is>
          <x:t xml:space="preserve">КЛ-019</x:t>
        </x:is>
      </x:c>
      <x:c r="B20" s="9" t="inlineStr">
        <x:is>
          <x:t xml:space="preserve">ООО «НовыйКонтур»</x:t>
        </x:is>
      </x:c>
      <x:c r="C20" s="9" t="inlineStr">
        <x:is>
          <x:t xml:space="preserve">Соколова Мария</x:t>
        </x:is>
      </x:c>
      <x:c r="D20" s="16" t="inlineStr">
        <x:is>
          <x:t xml:space="preserve">Повторяемость пока не подтверждена.</x:t>
        </x:is>
      </x:c>
    </x:row>
    <x:row r="21" ht="48" customHeight="1">
      <x:c r="A21" s="9" t="inlineStr">
        <x:is>
          <x:t xml:space="preserve">КЛ-020</x:t>
        </x:is>
      </x:c>
      <x:c r="B21" s="9" t="inlineStr">
        <x:is>
          <x:t xml:space="preserve">ООО «СтартПоставка»</x:t>
        </x:is>
      </x:c>
      <x:c r="C21" s="9" t="inlineStr">
        <x:is>
          <x:t xml:space="preserve">Кузнецов Павел</x:t>
        </x:is>
      </x:c>
      <x:c r="D21" s="16" t="inlineStr">
        <x:is>
          <x:t xml:space="preserve">Повторяемость пока не подтверждена.</x:t>
        </x:is>
      </x:c>
    </x:row>
    <x:row r="22" ht="48" customHeight="1">
      <x:c r="A22" s="9" t="inlineStr">
        <x:is>
          <x:t xml:space="preserve">КЛ-021</x:t>
        </x:is>
      </x:c>
      <x:c r="B22" s="9" t="inlineStr">
        <x:is>
          <x:t xml:space="preserve">ООО «АгроСезон»</x:t>
        </x:is>
      </x:c>
      <x:c r="C22" s="9" t="inlineStr">
        <x:is>
          <x:t xml:space="preserve">Иванова Анна</x:t>
        </x:is>
      </x:c>
      <x:c r="D22" s="16" t="inlineStr">
        <x:is>
          <x:t xml:space="preserve">Сезон закупок март–май подтверждён условиями учебного договора.</x:t>
        </x:is>
      </x:c>
    </x:row>
    <x:row r="23" ht="48" customHeight="1">
      <x:c r="A23" s="9" t="inlineStr">
        <x:is>
          <x:t xml:space="preserve">КЛ-022</x:t>
        </x:is>
      </x:c>
      <x:c r="B23" s="9" t="inlineStr">
        <x:is>
          <x:t xml:space="preserve">ООО «ПолеСнаб»</x:t>
        </x:is>
      </x:c>
      <x:c r="C23" s="9" t="inlineStr">
        <x:is>
          <x:t xml:space="preserve">Петров Илья</x:t>
        </x:is>
      </x:c>
      <x:c r="D23" s="16" t="inlineStr">
        <x:is>
          <x:t xml:space="preserve">Сезон закупок март–май подтверждён условиями учебного договора.</x:t>
        </x:is>
      </x:c>
    </x:row>
    <x:row r="24" ht="48" customHeight="1">
      <x:c r="A24" s="9" t="inlineStr">
        <x:is>
          <x:t xml:space="preserve">КЛ-023</x:t>
        </x:is>
      </x:c>
      <x:c r="B24" s="9" t="inlineStr">
        <x:is>
          <x:t xml:space="preserve">ООО «СадТехника»</x:t>
        </x:is>
      </x:c>
      <x:c r="C24" s="9" t="inlineStr">
        <x:is>
          <x:t xml:space="preserve">Соколова Мария</x:t>
        </x:is>
      </x:c>
      <x:c r="D24" s="16" t="inlineStr">
        <x:is>
          <x:t xml:space="preserve">Сезон закупок март–май подтверждён условиями учебного договора.</x:t>
        </x:is>
      </x:c>
    </x:row>
    <x:row r="25" ht="48" customHeight="1">
      <x:c r="A25" s="9" t="inlineStr">
        <x:is>
          <x:t xml:space="preserve">КЛ-024</x:t>
        </x:is>
      </x:c>
      <x:c r="B25" s="9" t="inlineStr">
        <x:is>
          <x:t xml:space="preserve">ООО «МонтажПроект»</x:t>
        </x:is>
      </x:c>
      <x:c r="C25" s="9" t="inlineStr">
        <x:is>
          <x:t xml:space="preserve">Кузнецов Павел</x:t>
        </x:is>
      </x:c>
      <x:c r="D25" s="16" t="inlineStr">
        <x:is>
          <x:t xml:space="preserve">Все поставки относятся к одному завершённому проекту. Отдельного повторного договора нет.</x:t>
        </x:is>
      </x:c>
    </x:row>
    <x:row r="26" ht="48" customHeight="1">
      <x:c r="A26" s="9" t="inlineStr">
        <x:is>
          <x:t xml:space="preserve">КЛ-025</x:t>
        </x:is>
      </x:c>
      <x:c r="B26" s="9" t="inlineStr">
        <x:is>
          <x:t xml:space="preserve">ООО «ИнжСтрой»</x:t>
        </x:is>
      </x:c>
      <x:c r="C26" s="9" t="inlineStr">
        <x:is>
          <x:t xml:space="preserve">Иванова Анна</x:t>
        </x:is>
      </x:c>
      <x:c r="D26" s="16" t="inlineStr">
        <x:is>
          <x:t xml:space="preserve">Все поставки относятся к одному завершённому проекту. Отдельного повторного договора нет.</x:t>
        </x:is>
      </x:c>
    </x:row>
    <x:row r="27" ht="48" customHeight="1">
      <x:c r="A27" s="9" t="inlineStr">
        <x:is>
          <x:t xml:space="preserve">КЛ-026</x:t>
        </x:is>
      </x:c>
      <x:c r="B27" s="9" t="inlineStr">
        <x:is>
          <x:t xml:space="preserve">ООО «ОбъектКомплект»</x:t>
        </x:is>
      </x:c>
      <x:c r="C27" s="9" t="inlineStr">
        <x:is>
          <x:t xml:space="preserve">Петров Илья</x:t>
        </x:is>
      </x:c>
      <x:c r="D27" s="16" t="inlineStr">
        <x:is>
          <x:t xml:space="preserve">Все поставки относятся к одному завершённому проекту. Отдельного повторного договора нет.</x:t>
        </x:is>
      </x:c>
    </x:row>
    <x:row r="28" ht="48" customHeight="1">
      <x:c r="A28" s="9" t="inlineStr">
        <x:is>
          <x:t xml:space="preserve">КЛ-027</x:t>
        </x:is>
      </x:c>
      <x:c r="B28" s="9" t="inlineStr">
        <x:is>
          <x:t xml:space="preserve">ООО «ТемпПром»</x:t>
        </x:is>
      </x:c>
      <x:c r="C28" s="9" t="inlineStr">
        <x:is>
          <x:t xml:space="preserve">Соколова Мария</x:t>
        </x:is>
      </x:c>
      <x:c r="D28" s="16" t="inlineStr">
        <x:is>
          <x:t xml:space="preserve">Повторные закупки подтверждены. Причина последних коротких интервалов не установлена.</x:t>
        </x:is>
      </x:c>
    </x:row>
    <x:row r="29" ht="48" customHeight="1">
      <x:c r="A29" s="9" t="inlineStr">
        <x:is>
          <x:t xml:space="preserve">КЛ-028</x:t>
        </x:is>
      </x:c>
      <x:c r="B29" s="9" t="inlineStr">
        <x:is>
          <x:t xml:space="preserve">ООО «РостСнаб»</x:t>
        </x:is>
      </x:c>
      <x:c r="C29" s="9" t="inlineStr">
        <x:is>
          <x:t xml:space="preserve">Кузнецов Павел</x:t>
        </x:is>
      </x:c>
      <x:c r="D29" s="16" t="inlineStr">
        <x:is>
          <x:t xml:space="preserve">Повторные закупки подтверждены. Причина последних коротких интервалов не установлена.</x:t>
        </x:is>
      </x:c>
    </x:row>
    <x:row r="30" ht="48" customHeight="1">
      <x:c r="A30" s="9" t="inlineStr">
        <x:is>
          <x:t xml:space="preserve">КЛ-029</x:t>
        </x:is>
      </x:c>
      <x:c r="B30" s="9" t="inlineStr">
        <x:is>
          <x:t xml:space="preserve">ООО «ВозвратКомплект»</x:t>
        </x:is>
      </x:c>
      <x:c r="C30" s="9" t="inlineStr">
        <x:is>
          <x:t xml:space="preserve">Иванова Анна</x:t>
        </x:is>
      </x:c>
      <x:c r="D30" s="16" t="inlineStr">
        <x:is>
          <x:t xml:space="preserve">Повторные независимые закупки подтверждены в учебном справочнике.</x:t>
        </x:is>
      </x:c>
    </x:row>
    <x:row r="31" ht="48" customHeight="1">
      <x:c r="A31" s="9" t="inlineStr">
        <x:is>
          <x:t xml:space="preserve">КЛ-030</x:t>
        </x:is>
      </x:c>
      <x:c r="B31" s="9" t="inlineStr">
        <x:is>
          <x:t xml:space="preserve">ООО «КачествоОпт»</x:t>
        </x:is>
      </x:c>
      <x:c r="C31" s="9" t="inlineStr">
        <x:is>
          <x:t xml:space="preserve">Петров Илья</x:t>
        </x:is>
      </x:c>
      <x:c r="D31" s="16" t="inlineStr">
        <x:is>
          <x:t xml:space="preserve">Повторные независимые закупки подтверждены в учебном справочнике.</x:t>
        </x:is>
      </x:c>
    </x:row>
    <x:row r="32" ht="48" customHeight="1">
      <x:c r="A32" s="9" t="inlineStr">
        <x:is>
          <x:t xml:space="preserve">КЛ-031</x:t>
        </x:is>
      </x:c>
      <x:c r="B32" s="9" t="inlineStr">
        <x:is>
          <x:t xml:space="preserve">ООО «РеверсСнаб»</x:t>
        </x:is>
      </x:c>
      <x:c r="C32" s="9" t="inlineStr">
        <x:is>
          <x:t xml:space="preserve">Соколова Мария</x:t>
        </x:is>
      </x:c>
      <x:c r="D32" s="16" t="inlineStr">
        <x:is>
          <x:t xml:space="preserve">Повторные независимые закупки подтверждены в учебном справочнике.</x:t>
        </x:is>
      </x:c>
    </x:row>
    <x:row r="33" ht="48" customHeight="1">
      <x:c r="A33" s="9" t="inlineStr">
        <x:is>
          <x:t xml:space="preserve">КЛ-032</x:t>
        </x:is>
      </x:c>
      <x:c r="B33" s="9" t="inlineStr">
        <x:is>
          <x:t xml:space="preserve">ООО «ДеньКомплект»</x:t>
        </x:is>
      </x:c>
      <x:c r="C33" s="9" t="inlineStr">
        <x:is>
          <x:t xml:space="preserve">Кузнецов Павел</x:t>
        </x:is>
      </x:c>
      <x:c r="D33" s="16" t="inlineStr">
        <x:is>
          <x:t xml:space="preserve">Повторные независимые закупки подтверждены в учебном справочнике.</x:t>
        </x:is>
      </x:c>
    </x:row>
    <x:row r="34" ht="48" customHeight="1">
      <x:c r="A34" s="9" t="inlineStr">
        <x:is>
          <x:t xml:space="preserve">КЛ-033</x:t>
        </x:is>
      </x:c>
      <x:c r="B34" s="9" t="inlineStr">
        <x:is>
          <x:t xml:space="preserve">ООО «МультиПоставка»</x:t>
        </x:is>
      </x:c>
      <x:c r="C34" s="9" t="inlineStr">
        <x:is>
          <x:t xml:space="preserve">Иванова Анна</x:t>
        </x:is>
      </x:c>
      <x:c r="D34" s="16" t="inlineStr">
        <x:is>
          <x:t xml:space="preserve">Повторные независимые закупки подтверждены в учебном справочнике.</x:t>
        </x:is>
      </x:c>
    </x:row>
    <x:row r="35" ht="48" customHeight="1">
      <x:c r="A35" s="9" t="inlineStr">
        <x:is>
          <x:t xml:space="preserve">КЛ-034</x:t>
        </x:is>
      </x:c>
      <x:c r="B35" s="9" t="inlineStr">
        <x:is>
          <x:t xml:space="preserve">ООО «ПеременныйРитм»</x:t>
        </x:is>
      </x:c>
      <x:c r="C35" s="9" t="inlineStr">
        <x:is>
          <x:t xml:space="preserve">Петров Илья</x:t>
        </x:is>
      </x:c>
      <x:c r="D35" s="16" t="inlineStr">
        <x:is>
          <x:t xml:space="preserve">Независимые закупки подтверждены. Регулярный цикл не установлен.</x:t>
        </x:is>
      </x:c>
    </x:row>
    <x:row r="36" ht="48" customHeight="1">
      <x:c r="A36" s="9" t="inlineStr">
        <x:is>
          <x:t xml:space="preserve">КЛ-035</x:t>
        </x:is>
      </x:c>
      <x:c r="B36" s="9" t="inlineStr">
        <x:is>
          <x:t xml:space="preserve">ООО «НеритмСнаб»</x:t>
        </x:is>
      </x:c>
      <x:c r="C36" s="9" t="inlineStr">
        <x:is>
          <x:t xml:space="preserve">Соколова Мария</x:t>
        </x:is>
      </x:c>
      <x:c r="D36" s="16" t="inlineStr">
        <x:is>
          <x:t xml:space="preserve">Независимые закупки подтверждены. Регулярный цикл не установлен.</x:t>
        </x:is>
      </x:c>
    </x:row>
    <x:row r="37" ht="48" customHeight="1">
      <x:c r="A37" s="9" t="inlineStr">
        <x:is>
          <x:t xml:space="preserve">КЛ-036</x:t>
        </x:is>
      </x:c>
      <x:c r="B37" s="9" t="inlineStr">
        <x:is>
          <x:t xml:space="preserve">ООО «РазовыйПоток»</x:t>
        </x:is>
      </x:c>
      <x:c r="C37" s="9" t="inlineStr">
        <x:is>
          <x:t xml:space="preserve">Кузнецов Павел</x:t>
        </x:is>
      </x:c>
      <x:c r="D37" s="16" t="inlineStr">
        <x:is>
          <x:t xml:space="preserve">Независимые закупки подтверждены. Регулярный цикл не установлен.</x:t>
        </x:is>
      </x:c>
    </x:row>
    <x:row r="38" ht="48" customHeight="1">
      <x:c r="A38" s="9" t="inlineStr">
        <x:is>
          <x:t xml:space="preserve">КЛ-037</x:t>
        </x:is>
      </x:c>
      <x:c r="B38" s="9" t="inlineStr">
        <x:is>
          <x:t xml:space="preserve">ООО «АтлантПром»</x:t>
        </x:is>
      </x:c>
      <x:c r="C38" s="9" t="inlineStr">
        <x:is>
          <x:t xml:space="preserve">Иванова Анна</x:t>
        </x:is>
      </x:c>
      <x:c r="D38" s="16" t="inlineStr">
        <x:is>
          <x:t xml:space="preserve">Повторные независимые закупки подтверждены в учебном справочнике.</x:t>
        </x:is>
      </x:c>
    </x:row>
    <x:row r="39" ht="48" customHeight="1">
      <x:c r="A39" s="9" t="inlineStr">
        <x:is>
          <x:t xml:space="preserve">КЛ-038</x:t>
        </x:is>
      </x:c>
      <x:c r="B39" s="9" t="inlineStr">
        <x:is>
          <x:t xml:space="preserve">ООО «ФлагманСнаб»</x:t>
        </x:is>
      </x:c>
      <x:c r="C39" s="9" t="inlineStr">
        <x:is>
          <x:t xml:space="preserve">Петров Илья</x:t>
        </x:is>
      </x:c>
      <x:c r="D39" s="16" t="inlineStr">
        <x:is>
          <x:t xml:space="preserve">Повторные независимые закупки подтверждены в учебном справочнике.</x:t>
        </x:is>
      </x:c>
    </x:row>
    <x:row r="40" ht="48" customHeight="1">
      <x:c r="A40" s="9" t="inlineStr">
        <x:is>
          <x:t xml:space="preserve">КЛ-039</x:t>
        </x:is>
      </x:c>
      <x:c r="B40" s="9" t="inlineStr">
        <x:is>
          <x:t xml:space="preserve">ООО «МикроКрепёж»</x:t>
        </x:is>
      </x:c>
      <x:c r="C40" s="9" t="inlineStr">
        <x:is>
          <x:t xml:space="preserve">Соколова Мария</x:t>
        </x:is>
      </x:c>
      <x:c r="D40" s="16" t="inlineStr">
        <x:is>
          <x:t xml:space="preserve">Повторные независимые закупки подтверждены в учебном справочнике.</x:t>
        </x:is>
      </x:c>
    </x:row>
    <x:row r="41" ht="48" customHeight="1">
      <x:c r="A41" s="9" t="inlineStr">
        <x:is>
          <x:t xml:space="preserve">КЛ-040</x:t>
        </x:is>
      </x:c>
      <x:c r="B41" s="9" t="inlineStr">
        <x:is>
          <x:t xml:space="preserve">ООО «МалыйРесурс»</x:t>
        </x:is>
      </x:c>
      <x:c r="C41" s="9" t="inlineStr">
        <x:is>
          <x:t xml:space="preserve">Кузнецов Павел</x:t>
        </x:is>
      </x:c>
      <x:c r="D41" s="16" t="inlineStr">
        <x:is>
          <x:t xml:space="preserve">Повторные независимые закупки подтверждены в учебном справочнике.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54d7f366b97c499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5" customWidth="1"/>
    <x:col min="2" max="2" width="31" customWidth="1"/>
    <x:col min="3" max="3" width="34" customWidth="1"/>
    <x:col min="4" max="4" width="29" customWidth="1"/>
    <x:col min="5" max="5" width="23" customWidth="1"/>
    <x:col min="6" max="6" width="80" customWidth="1"/>
    <x:col min="7" max="7" width="23" customWidth="1"/>
    <x:col min="8" max="8" width="20" customWidth="1"/>
    <x:col min="9" max="9" width="25" customWidth="1"/>
    <x:col min="10" max="10" width="24" customWidth="1"/>
    <x:col min="11" max="11" width="25" customWidth="1"/>
    <x:col min="12" max="12" width="23" customWidth="1"/>
    <x:col min="13" max="13" width="24" customWidth="1"/>
    <x:col min="14" max="14" width="28" customWidth="1"/>
    <x:col min="15" max="15" width="28" customWidth="1"/>
    <x:col min="16" max="16" width="29" customWidth="1"/>
    <x:col min="17" max="17" width="24" customWidth="1"/>
    <x:col min="18" max="18" width="23" customWidth="1"/>
    <x:col min="19" max="19" width="22" customWidth="1"/>
    <x:col min="20" max="20" width="21" customWidth="1"/>
  </x:cols>
  <x:sheetData>
    <x:row r="1" ht="44" customHeight="1">
      <x:c r="A1" s="22" t="inlineStr">
        <x:is>
          <x:t xml:space="preserve">Код клиента</x:t>
        </x:is>
      </x:c>
      <x:c r="B1" s="22" t="inlineStr">
        <x:is>
          <x:t xml:space="preserve">Клиент</x:t>
        </x:is>
      </x:c>
      <x:c r="C1" s="22" t="inlineStr">
        <x:is>
          <x:t xml:space="preserve">Сценарий</x:t>
        </x:is>
      </x:c>
      <x:c r="D1" s="22" t="inlineStr">
        <x:is>
          <x:t xml:space="preserve">Ожидаемая обработка</x:t>
        </x:is>
      </x:c>
      <x:c r="E1" s="22" t="inlineStr">
        <x:is>
          <x:t xml:space="preserve">Ожидаемый приоритет</x:t>
        </x:is>
      </x:c>
      <x:c r="F1" s="22" t="inlineStr">
        <x:is>
          <x:t xml:space="preserve">Бизнес-логика проверки</x:t>
        </x:is>
      </x:c>
    </x:row>
    <x:row r="2" ht="64" customHeight="1">
      <x:c r="A2" s="9" t="inlineStr">
        <x:is>
          <x:t xml:space="preserve">КЛ-001</x:t>
        </x:is>
      </x:c>
      <x:c r="B2" s="9" t="inlineStr">
        <x:is>
          <x:t xml:space="preserve">ООО «АлтайКомплект»</x:t>
        </x:is>
      </x:c>
      <x:c r="C2" s="16" t="inlineStr">
        <x:is>
          <x:t xml:space="preserve">Регулярный цикл без отклонения</x:t>
        </x:is>
      </x:c>
      <x:c r="D2" s="16" t="inlineStr">
        <x:is>
          <x:t xml:space="preserve">Нет сигнала</x:t>
        </x:is>
      </x:c>
      <x:c r="E2" s="16" t="inlineStr">
        <x:is>
          <x:t xml:space="preserve">Не назначен</x:t>
        </x:is>
      </x:c>
      <x:c r="F2" s="16" t="inlineStr">
        <x:is>
          <x:t xml:space="preserve">Пауза укладывается в порог. В очередь не включать.</x:t>
        </x:is>
      </x:c>
    </x:row>
    <x:row r="3" ht="64" customHeight="1">
      <x:c r="A3" s="9" t="inlineStr">
        <x:is>
          <x:t xml:space="preserve">КЛ-002</x:t>
        </x:is>
      </x:c>
      <x:c r="B3" s="9" t="inlineStr">
        <x:is>
          <x:t xml:space="preserve">ООО «СеверПодшипник»</x:t>
        </x:is>
      </x:c>
      <x:c r="C3" s="16" t="inlineStr">
        <x:is>
          <x:t xml:space="preserve">Регулярный цикл без отклонения</x:t>
        </x:is>
      </x:c>
      <x:c r="D3" s="16" t="inlineStr">
        <x:is>
          <x:t xml:space="preserve">Нет сигнала</x:t>
        </x:is>
      </x:c>
      <x:c r="E3" s="16" t="inlineStr">
        <x:is>
          <x:t xml:space="preserve">Не назначен</x:t>
        </x:is>
      </x:c>
      <x:c r="F3" s="16" t="inlineStr">
        <x:is>
          <x:t xml:space="preserve">Пауза укладывается в порог. В очередь не включать.</x:t>
        </x:is>
      </x:c>
    </x:row>
    <x:row r="4" ht="64" customHeight="1">
      <x:c r="A4" s="9" t="inlineStr">
        <x:is>
          <x:t xml:space="preserve">КЛ-003</x:t>
        </x:is>
      </x:c>
      <x:c r="B4" s="9" t="inlineStr">
        <x:is>
          <x:t xml:space="preserve">ООО «ВекторСнаб»</x:t>
        </x:is>
      </x:c>
      <x:c r="C4" s="16" t="inlineStr">
        <x:is>
          <x:t xml:space="preserve">Регулярный цикл без отклонения</x:t>
        </x:is>
      </x:c>
      <x:c r="D4" s="16" t="inlineStr">
        <x:is>
          <x:t xml:space="preserve">Нет сигнала</x:t>
        </x:is>
      </x:c>
      <x:c r="E4" s="16" t="inlineStr">
        <x:is>
          <x:t xml:space="preserve">Не назначен</x:t>
        </x:is>
      </x:c>
      <x:c r="F4" s="16" t="inlineStr">
        <x:is>
          <x:t xml:space="preserve">Пауза укладывается в порог. В очередь не включать.</x:t>
        </x:is>
      </x:c>
    </x:row>
    <x:row r="5" ht="64" customHeight="1">
      <x:c r="A5" s="9" t="inlineStr">
        <x:is>
          <x:t xml:space="preserve">КЛ-004</x:t>
        </x:is>
      </x:c>
      <x:c r="B5" s="9" t="inlineStr">
        <x:is>
          <x:t xml:space="preserve">ООО «ТехноОпт»</x:t>
        </x:is>
      </x:c>
      <x:c r="C5" s="16" t="inlineStr">
        <x:is>
          <x:t xml:space="preserve">Регулярный цикл без отклонения</x:t>
        </x:is>
      </x:c>
      <x:c r="D5" s="16" t="inlineStr">
        <x:is>
          <x:t xml:space="preserve">Нет сигнала</x:t>
        </x:is>
      </x:c>
      <x:c r="E5" s="16" t="inlineStr">
        <x:is>
          <x:t xml:space="preserve">Не назначен</x:t>
        </x:is>
      </x:c>
      <x:c r="F5" s="16" t="inlineStr">
        <x:is>
          <x:t xml:space="preserve">Пауза укладывается в порог. В очередь не включать.</x:t>
        </x:is>
      </x:c>
    </x:row>
    <x:row r="6" ht="64" customHeight="1">
      <x:c r="A6" s="9" t="inlineStr">
        <x:is>
          <x:t xml:space="preserve">КЛ-005</x:t>
        </x:is>
      </x:c>
      <x:c r="B6" s="9" t="inlineStr">
        <x:is>
          <x:t xml:space="preserve">ООО «УралКрепёж»</x:t>
        </x:is>
      </x:c>
      <x:c r="C6" s="16" t="inlineStr">
        <x:is>
          <x:t xml:space="preserve">Регулярный цикл без отклонения</x:t>
        </x:is>
      </x:c>
      <x:c r="D6" s="16" t="inlineStr">
        <x:is>
          <x:t xml:space="preserve">Нет сигнала</x:t>
        </x:is>
      </x:c>
      <x:c r="E6" s="16" t="inlineStr">
        <x:is>
          <x:t xml:space="preserve">Не назначен</x:t>
        </x:is>
      </x:c>
      <x:c r="F6" s="16" t="inlineStr">
        <x:is>
          <x:t xml:space="preserve">Пауза укладывается в порог. В очередь не включать.</x:t>
        </x:is>
      </x:c>
    </x:row>
    <x:row r="7" ht="64" customHeight="1">
      <x:c r="A7" s="9" t="inlineStr">
        <x:is>
          <x:t xml:space="preserve">КЛ-006</x:t>
        </x:is>
      </x:c>
      <x:c r="B7" s="9" t="inlineStr">
        <x:is>
          <x:t xml:space="preserve">ООО «СибирьКабель»</x:t>
        </x:is>
      </x:c>
      <x:c r="C7" s="16" t="inlineStr">
        <x:is>
          <x:t xml:space="preserve">Регулярный цикл без отклонения</x:t>
        </x:is>
      </x:c>
      <x:c r="D7" s="16" t="inlineStr">
        <x:is>
          <x:t xml:space="preserve">Нет сигнала</x:t>
        </x:is>
      </x:c>
      <x:c r="E7" s="16" t="inlineStr">
        <x:is>
          <x:t xml:space="preserve">Не назначен</x:t>
        </x:is>
      </x:c>
      <x:c r="F7" s="16" t="inlineStr">
        <x:is>
          <x:t xml:space="preserve">Пауза укладывается в порог. В очередь не включать.</x:t>
        </x:is>
      </x:c>
    </x:row>
    <x:row r="8" ht="64" customHeight="1">
      <x:c r="A8" s="9" t="inlineStr">
        <x:is>
          <x:t xml:space="preserve">КЛ-007</x:t>
        </x:is>
      </x:c>
      <x:c r="B8" s="9" t="inlineStr">
        <x:is>
          <x:t xml:space="preserve">ООО «ПромКонтур»</x:t>
        </x:is>
      </x:c>
      <x:c r="C8" s="16" t="inlineStr">
        <x:is>
          <x:t xml:space="preserve">Регулярный цикл без отклонения</x:t>
        </x:is>
      </x:c>
      <x:c r="D8" s="16" t="inlineStr">
        <x:is>
          <x:t xml:space="preserve">Нет сигнала</x:t>
        </x:is>
      </x:c>
      <x:c r="E8" s="16" t="inlineStr">
        <x:is>
          <x:t xml:space="preserve">Не назначен</x:t>
        </x:is>
      </x:c>
      <x:c r="F8" s="16" t="inlineStr">
        <x:is>
          <x:t xml:space="preserve">Пауза укладывается в порог. В очередь не включать.</x:t>
        </x:is>
      </x:c>
    </x:row>
    <x:row r="9" ht="64" customHeight="1">
      <x:c r="A9" s="9" t="inlineStr">
        <x:is>
          <x:t xml:space="preserve">КЛ-008</x:t>
        </x:is>
      </x:c>
      <x:c r="B9" s="9" t="inlineStr">
        <x:is>
          <x:t xml:space="preserve">ООО «РесурсПоставка»</x:t>
        </x:is>
      </x:c>
      <x:c r="C9" s="16" t="inlineStr">
        <x:is>
          <x:t xml:space="preserve">Регулярный цикл без отклонения</x:t>
        </x:is>
      </x:c>
      <x:c r="D9" s="16" t="inlineStr">
        <x:is>
          <x:t xml:space="preserve">Нет сигнала</x:t>
        </x:is>
      </x:c>
      <x:c r="E9" s="16" t="inlineStr">
        <x:is>
          <x:t xml:space="preserve">Не назначен</x:t>
        </x:is>
      </x:c>
      <x:c r="F9" s="16" t="inlineStr">
        <x:is>
          <x:t xml:space="preserve">Пауза укладывается в порог. В очередь не включать.</x:t>
        </x:is>
      </x:c>
    </x:row>
    <x:row r="10" ht="64" customHeight="1">
      <x:c r="A10" s="9" t="inlineStr">
        <x:is>
          <x:t xml:space="preserve">КЛ-009</x:t>
        </x:is>
      </x:c>
      <x:c r="B10" s="9" t="inlineStr">
        <x:is>
          <x:t xml:space="preserve">ООО «МагистральСнаб»</x:t>
        </x:is>
      </x:c>
      <x:c r="C10" s="16" t="inlineStr">
        <x:is>
          <x:t xml:space="preserve">Сильная пауза</x:t>
        </x:is>
      </x:c>
      <x:c r="D10" s="16" t="inlineStr">
        <x:is>
          <x:t xml:space="preserve">Автоматическая очередь</x:t>
        </x:is>
      </x:c>
      <x:c r="E10" s="16" t="inlineStr">
        <x:is>
          <x:t xml:space="preserve">A</x:t>
        </x:is>
      </x:c>
      <x:c r="F10" s="16" t="inlineStr">
        <x:is>
          <x:t xml:space="preserve">Пауза превышает учебный порог. Сигнал подтверждает отклонение, но не потерю клиента и не вероятность восстановления выручки.</x:t>
        </x:is>
      </x:c>
    </x:row>
    <x:row r="11" ht="64" customHeight="1">
      <x:c r="A11" s="9" t="inlineStr">
        <x:is>
          <x:t xml:space="preserve">КЛ-010</x:t>
        </x:is>
      </x:c>
      <x:c r="B11" s="9" t="inlineStr">
        <x:is>
          <x:t xml:space="preserve">ООО «ОрионПром»</x:t>
        </x:is>
      </x:c>
      <x:c r="C11" s="16" t="inlineStr">
        <x:is>
          <x:t xml:space="preserve">Сильная пауза</x:t>
        </x:is>
      </x:c>
      <x:c r="D11" s="16" t="inlineStr">
        <x:is>
          <x:t xml:space="preserve">Автоматическая очередь</x:t>
        </x:is>
      </x:c>
      <x:c r="E11" s="16" t="inlineStr">
        <x:is>
          <x:t xml:space="preserve">A</x:t>
        </x:is>
      </x:c>
      <x:c r="F11" s="16" t="inlineStr">
        <x:is>
          <x:t xml:space="preserve">Пауза превышает учебный порог. Сигнал подтверждает отклонение, но не потерю клиента и не вероятность восстановления выручки.</x:t>
        </x:is>
      </x:c>
    </x:row>
    <x:row r="12" ht="64" customHeight="1">
      <x:c r="A12" s="9" t="inlineStr">
        <x:is>
          <x:t xml:space="preserve">КЛ-011</x:t>
        </x:is>
      </x:c>
      <x:c r="B12" s="9" t="inlineStr">
        <x:is>
          <x:t xml:space="preserve">ООО «СфераКомплект»</x:t>
        </x:is>
      </x:c>
      <x:c r="C12" s="16" t="inlineStr">
        <x:is>
          <x:t xml:space="preserve">Сильная пауза</x:t>
        </x:is>
      </x:c>
      <x:c r="D12" s="16" t="inlineStr">
        <x:is>
          <x:t xml:space="preserve">Автоматическая очередь</x:t>
        </x:is>
      </x:c>
      <x:c r="E12" s="16" t="inlineStr">
        <x:is>
          <x:t xml:space="preserve">A</x:t>
        </x:is>
      </x:c>
      <x:c r="F12" s="16" t="inlineStr">
        <x:is>
          <x:t xml:space="preserve">Пауза превышает учебный порог. Сигнал подтверждает отклонение, но не потерю клиента и не вероятность восстановления выручки.</x:t>
        </x:is>
      </x:c>
    </x:row>
    <x:row r="13" ht="64" customHeight="1">
      <x:c r="A13" s="9" t="inlineStr">
        <x:is>
          <x:t xml:space="preserve">КЛ-012</x:t>
        </x:is>
      </x:c>
      <x:c r="B13" s="9" t="inlineStr">
        <x:is>
          <x:t xml:space="preserve">ООО «ОптМеханика»</x:t>
        </x:is>
      </x:c>
      <x:c r="C13" s="16" t="inlineStr">
        <x:is>
          <x:t xml:space="preserve">Сильная пауза</x:t>
        </x:is>
      </x:c>
      <x:c r="D13" s="16" t="inlineStr">
        <x:is>
          <x:t xml:space="preserve">Автоматическая очередь</x:t>
        </x:is>
      </x:c>
      <x:c r="E13" s="16" t="inlineStr">
        <x:is>
          <x:t xml:space="preserve">A</x:t>
        </x:is>
      </x:c>
      <x:c r="F13" s="16" t="inlineStr">
        <x:is>
          <x:t xml:space="preserve">Пауза превышает учебный порог. Сигнал подтверждает отклонение, но не потерю клиента и не вероятность восстановления выручки.</x:t>
        </x:is>
      </x:c>
    </x:row>
    <x:row r="14" ht="64" customHeight="1">
      <x:c r="A14" s="9" t="inlineStr">
        <x:is>
          <x:t xml:space="preserve">КЛ-013</x:t>
        </x:is>
      </x:c>
      <x:c r="B14" s="9" t="inlineStr">
        <x:is>
          <x:t xml:space="preserve">ООО «БазисИнструмент»</x:t>
        </x:is>
      </x:c>
      <x:c r="C14" s="16" t="inlineStr">
        <x:is>
          <x:t xml:space="preserve">Сильная пауза</x:t>
        </x:is>
      </x:c>
      <x:c r="D14" s="16" t="inlineStr">
        <x:is>
          <x:t xml:space="preserve">Автоматическая очередь</x:t>
        </x:is>
      </x:c>
      <x:c r="E14" s="16" t="inlineStr">
        <x:is>
          <x:t xml:space="preserve">A</x:t>
        </x:is>
      </x:c>
      <x:c r="F14" s="16" t="inlineStr">
        <x:is>
          <x:t xml:space="preserve">Пауза превышает учебный порог. Сигнал подтверждает отклонение, но не потерю клиента и не вероятность восстановления выручки.</x:t>
        </x:is>
      </x:c>
    </x:row>
    <x:row r="15" ht="64" customHeight="1">
      <x:c r="A15" s="9" t="inlineStr">
        <x:is>
          <x:t xml:space="preserve">КЛ-014</x:t>
        </x:is>
      </x:c>
      <x:c r="B15" s="9" t="inlineStr">
        <x:is>
          <x:t xml:space="preserve">ООО «РегионТех»</x:t>
        </x:is>
      </x:c>
      <x:c r="C15" s="16" t="inlineStr">
        <x:is>
          <x:t xml:space="preserve">Сильная пауза</x:t>
        </x:is>
      </x:c>
      <x:c r="D15" s="16" t="inlineStr">
        <x:is>
          <x:t xml:space="preserve">Автоматическая очередь</x:t>
        </x:is>
      </x:c>
      <x:c r="E15" s="16" t="inlineStr">
        <x:is>
          <x:t xml:space="preserve">A</x:t>
        </x:is>
      </x:c>
      <x:c r="F15" s="16" t="inlineStr">
        <x:is>
          <x:t xml:space="preserve">Пауза превышает учебный порог. Сигнал подтверждает отклонение, но не потерю клиента и не вероятность восстановления выручки.</x:t>
        </x:is>
      </x:c>
    </x:row>
    <x:row r="16" ht="64" customHeight="1">
      <x:c r="A16" s="9" t="inlineStr">
        <x:is>
          <x:t xml:space="preserve">КЛ-015</x:t>
        </x:is>
      </x:c>
      <x:c r="B16" s="9" t="inlineStr">
        <x:is>
          <x:t xml:space="preserve">ООО «СпектрПоставка»</x:t>
        </x:is>
      </x:c>
      <x:c r="C16" s="16" t="inlineStr">
        <x:is>
          <x:t xml:space="preserve">Сильная пауза</x:t>
        </x:is>
      </x:c>
      <x:c r="D16" s="16" t="inlineStr">
        <x:is>
          <x:t xml:space="preserve">Автоматическая очередь</x:t>
        </x:is>
      </x:c>
      <x:c r="E16" s="16" t="inlineStr">
        <x:is>
          <x:t xml:space="preserve">B</x:t>
        </x:is>
      </x:c>
      <x:c r="F16" s="16" t="inlineStr">
        <x:is>
          <x:t xml:space="preserve">Четыре покупки дают среднюю уверенность по учебному правилу. Даже балл 7 не разрешает приоритет A.</x:t>
        </x:is>
      </x:c>
    </x:row>
    <x:row r="17" ht="64" customHeight="1">
      <x:c r="A17" s="9" t="inlineStr">
        <x:is>
          <x:t xml:space="preserve">КЛ-016</x:t>
        </x:is>
      </x:c>
      <x:c r="B17" s="9" t="inlineStr">
        <x:is>
          <x:t xml:space="preserve">ООО «ГраньСнаб»</x:t>
        </x:is>
      </x:c>
      <x:c r="C17" s="16" t="inlineStr">
        <x:is>
          <x:t xml:space="preserve">Граница коэффициента 1,5</x:t>
        </x:is>
      </x:c>
      <x:c r="D17" s="16" t="inlineStr">
        <x:is>
          <x:t xml:space="preserve">Нет сигнала</x:t>
        </x:is>
      </x:c>
      <x:c r="E17" s="16" t="inlineStr">
        <x:is>
          <x:t xml:space="preserve">Не назначен</x:t>
        </x:is>
      </x:c>
      <x:c r="F17" s="16" t="inlineStr">
        <x:is>
          <x:t xml:space="preserve">Порог включительный: коэффициент 1,49 — нет; 1,50 и 1,51 — сигнал. Проверять без предварительного округления.</x:t>
        </x:is>
      </x:c>
    </x:row>
    <x:row r="18" ht="64" customHeight="1">
      <x:c r="A18" s="9" t="inlineStr">
        <x:is>
          <x:t xml:space="preserve">КЛ-017</x:t>
        </x:is>
      </x:c>
      <x:c r="B18" s="9" t="inlineStr">
        <x:is>
          <x:t xml:space="preserve">ООО «ПорогКомплект»</x:t>
        </x:is>
      </x:c>
      <x:c r="C18" s="16" t="inlineStr">
        <x:is>
          <x:t xml:space="preserve">Граница коэффициента 1,5</x:t>
        </x:is>
      </x:c>
      <x:c r="D18" s="16" t="inlineStr">
        <x:is>
          <x:t xml:space="preserve">Автоматическая очередь</x:t>
        </x:is>
      </x:c>
      <x:c r="E18" s="16" t="inlineStr">
        <x:is>
          <x:t xml:space="preserve">C</x:t>
        </x:is>
      </x:c>
      <x:c r="F18" s="16" t="inlineStr">
        <x:is>
          <x:t xml:space="preserve">Порог включительный: коэффициент 1,49 — нет; 1,50 и 1,51 — сигнал. Проверять без предварительного округления.</x:t>
        </x:is>
      </x:c>
    </x:row>
    <x:row r="19" ht="64" customHeight="1">
      <x:c r="A19" s="9" t="inlineStr">
        <x:is>
          <x:t xml:space="preserve">КЛ-018</x:t>
        </x:is>
      </x:c>
      <x:c r="B19" s="9" t="inlineStr">
        <x:is>
          <x:t xml:space="preserve">ООО «БалансОпт»</x:t>
        </x:is>
      </x:c>
      <x:c r="C19" s="16" t="inlineStr">
        <x:is>
          <x:t xml:space="preserve">Граница коэффициента 1,5</x:t>
        </x:is>
      </x:c>
      <x:c r="D19" s="16" t="inlineStr">
        <x:is>
          <x:t xml:space="preserve">Автоматическая очередь</x:t>
        </x:is>
      </x:c>
      <x:c r="E19" s="16" t="inlineStr">
        <x:is>
          <x:t xml:space="preserve">C</x:t>
        </x:is>
      </x:c>
      <x:c r="F19" s="16" t="inlineStr">
        <x:is>
          <x:t xml:space="preserve">Порог включительный: коэффициент 1,49 — нет; 1,50 и 1,51 — сигнал. Проверять без предварительного округления.</x:t>
        </x:is>
      </x:c>
    </x:row>
    <x:row r="20" ht="64" customHeight="1">
      <x:c r="A20" s="9" t="inlineStr">
        <x:is>
          <x:t xml:space="preserve">КЛ-019</x:t>
        </x:is>
      </x:c>
      <x:c r="B20" s="9" t="inlineStr">
        <x:is>
          <x:t xml:space="preserve">ООО «НовыйКонтур»</x:t>
        </x:is>
      </x:c>
      <x:c r="C20" s="16" t="inlineStr">
        <x:is>
          <x:t xml:space="preserve">Недостаточная история</x:t>
        </x:is>
      </x:c>
      <x:c r="D20" s="16" t="inlineStr">
        <x:is>
          <x:t xml:space="preserve">Ручная проверка</x:t>
        </x:is>
      </x:c>
      <x:c r="E20" s="16" t="inlineStr">
        <x:is>
          <x:t xml:space="preserve">Не назначен</x:t>
        </x:is>
      </x:c>
      <x:c r="F20" s="16" t="inlineStr">
        <x:is>
          <x:t xml:space="preserve">Одна или две покупки. Даже при наличии одного интервала устойчивость цикла не доказана.</x:t>
        </x:is>
      </x:c>
    </x:row>
    <x:row r="21" ht="64" customHeight="1">
      <x:c r="A21" s="9" t="inlineStr">
        <x:is>
          <x:t xml:space="preserve">КЛ-020</x:t>
        </x:is>
      </x:c>
      <x:c r="B21" s="9" t="inlineStr">
        <x:is>
          <x:t xml:space="preserve">ООО «СтартПоставка»</x:t>
        </x:is>
      </x:c>
      <x:c r="C21" s="16" t="inlineStr">
        <x:is>
          <x:t xml:space="preserve">Недостаточная история</x:t>
        </x:is>
      </x:c>
      <x:c r="D21" s="16" t="inlineStr">
        <x:is>
          <x:t xml:space="preserve">Ручная проверка</x:t>
        </x:is>
      </x:c>
      <x:c r="E21" s="16" t="inlineStr">
        <x:is>
          <x:t xml:space="preserve">Не назначен</x:t>
        </x:is>
      </x:c>
      <x:c r="F21" s="16" t="inlineStr">
        <x:is>
          <x:t xml:space="preserve">Одна или две покупки. Даже при наличии одного интервала устойчивость цикла не доказана.</x:t>
        </x:is>
      </x:c>
    </x:row>
    <x:row r="22" ht="64" customHeight="1">
      <x:c r="A22" s="9" t="inlineStr">
        <x:is>
          <x:t xml:space="preserve">КЛ-021</x:t>
        </x:is>
      </x:c>
      <x:c r="B22" s="9" t="inlineStr">
        <x:is>
          <x:t xml:space="preserve">ООО «АгроСезон»</x:t>
        </x:is>
      </x:c>
      <x:c r="C22" s="16" t="inlineStr">
        <x:is>
          <x:t xml:space="preserve">Сезонный клиент вне сезона</x:t>
        </x:is>
      </x:c>
      <x:c r="D22" s="16" t="inlineStr">
        <x:is>
          <x:t xml:space="preserve">Вне активного сезона</x:t>
        </x:is>
      </x:c>
      <x:c r="E22" s="16" t="inlineStr">
        <x:is>
          <x:t xml:space="preserve">Не назначен</x:t>
        </x:is>
      </x:c>
      <x:c r="F22" s="16" t="inlineStr">
        <x:is>
          <x:t xml:space="preserve">В сентябре исключить из очереди. Диагностическая медиана всей истории не заменяет сезонную модель.</x:t>
        </x:is>
      </x:c>
    </x:row>
    <x:row r="23" ht="64" customHeight="1">
      <x:c r="A23" s="9" t="inlineStr">
        <x:is>
          <x:t xml:space="preserve">КЛ-022</x:t>
        </x:is>
      </x:c>
      <x:c r="B23" s="9" t="inlineStr">
        <x:is>
          <x:t xml:space="preserve">ООО «ПолеСнаб»</x:t>
        </x:is>
      </x:c>
      <x:c r="C23" s="16" t="inlineStr">
        <x:is>
          <x:t xml:space="preserve">Сезонный клиент вне сезона</x:t>
        </x:is>
      </x:c>
      <x:c r="D23" s="16" t="inlineStr">
        <x:is>
          <x:t xml:space="preserve">Вне активного сезона</x:t>
        </x:is>
      </x:c>
      <x:c r="E23" s="16" t="inlineStr">
        <x:is>
          <x:t xml:space="preserve">Не назначен</x:t>
        </x:is>
      </x:c>
      <x:c r="F23" s="16" t="inlineStr">
        <x:is>
          <x:t xml:space="preserve">В сентябре исключить из очереди. Диагностическая медиана всей истории не заменяет сезонную модель.</x:t>
        </x:is>
      </x:c>
    </x:row>
    <x:row r="24" ht="64" customHeight="1">
      <x:c r="A24" s="9" t="inlineStr">
        <x:is>
          <x:t xml:space="preserve">КЛ-023</x:t>
        </x:is>
      </x:c>
      <x:c r="B24" s="9" t="inlineStr">
        <x:is>
          <x:t xml:space="preserve">ООО «СадТехника»</x:t>
        </x:is>
      </x:c>
      <x:c r="C24" s="16" t="inlineStr">
        <x:is>
          <x:t xml:space="preserve">Сезонный клиент вне сезона</x:t>
        </x:is>
      </x:c>
      <x:c r="D24" s="16" t="inlineStr">
        <x:is>
          <x:t xml:space="preserve">Вне активного сезона</x:t>
        </x:is>
      </x:c>
      <x:c r="E24" s="16" t="inlineStr">
        <x:is>
          <x:t xml:space="preserve">Не назначен</x:t>
        </x:is>
      </x:c>
      <x:c r="F24" s="16" t="inlineStr">
        <x:is>
          <x:t xml:space="preserve">В сентябре исключить из очереди. Диагностическая медиана всей истории не заменяет сезонную модель.</x:t>
        </x:is>
      </x:c>
    </x:row>
    <x:row r="25" ht="64" customHeight="1">
      <x:c r="A25" s="9" t="inlineStr">
        <x:is>
          <x:t xml:space="preserve">КЛ-024</x:t>
        </x:is>
      </x:c>
      <x:c r="B25" s="9" t="inlineStr">
        <x:is>
          <x:t xml:space="preserve">ООО «МонтажПроект»</x:t>
        </x:is>
      </x:c>
      <x:c r="C25" s="16" t="inlineStr">
        <x:is>
          <x:t xml:space="preserve">Завершённый проект</x:t>
        </x:is>
      </x:c>
      <x:c r="D25" s="16" t="inlineStr">
        <x:is>
          <x:t xml:space="preserve">Проект завершён</x:t>
        </x:is>
      </x:c>
      <x:c r="E25" s="16" t="inlineStr">
        <x:is>
          <x:t xml:space="preserve">Не назначен</x:t>
        </x:is>
      </x:c>
      <x:c r="F25" s="16" t="inlineStr">
        <x:is>
          <x:t xml:space="preserve">Восемь документов одного проекта не доказывают восемь независимых циклов. Исключить из автоматической очереди.</x:t>
        </x:is>
      </x:c>
    </x:row>
    <x:row r="26" ht="64" customHeight="1">
      <x:c r="A26" s="9" t="inlineStr">
        <x:is>
          <x:t xml:space="preserve">КЛ-025</x:t>
        </x:is>
      </x:c>
      <x:c r="B26" s="9" t="inlineStr">
        <x:is>
          <x:t xml:space="preserve">ООО «ИнжСтрой»</x:t>
        </x:is>
      </x:c>
      <x:c r="C26" s="16" t="inlineStr">
        <x:is>
          <x:t xml:space="preserve">Завершённый проект</x:t>
        </x:is>
      </x:c>
      <x:c r="D26" s="16" t="inlineStr">
        <x:is>
          <x:t xml:space="preserve">Проект завершён</x:t>
        </x:is>
      </x:c>
      <x:c r="E26" s="16" t="inlineStr">
        <x:is>
          <x:t xml:space="preserve">Не назначен</x:t>
        </x:is>
      </x:c>
      <x:c r="F26" s="16" t="inlineStr">
        <x:is>
          <x:t xml:space="preserve">Восемь документов одного проекта не доказывают восемь независимых циклов. Исключить из автоматической очереди.</x:t>
        </x:is>
      </x:c>
    </x:row>
    <x:row r="27" ht="64" customHeight="1">
      <x:c r="A27" s="9" t="inlineStr">
        <x:is>
          <x:t xml:space="preserve">КЛ-026</x:t>
        </x:is>
      </x:c>
      <x:c r="B27" s="9" t="inlineStr">
        <x:is>
          <x:t xml:space="preserve">ООО «ОбъектКомплект»</x:t>
        </x:is>
      </x:c>
      <x:c r="C27" s="16" t="inlineStr">
        <x:is>
          <x:t xml:space="preserve">Завершённый проект</x:t>
        </x:is>
      </x:c>
      <x:c r="D27" s="16" t="inlineStr">
        <x:is>
          <x:t xml:space="preserve">Проект завершён</x:t>
        </x:is>
      </x:c>
      <x:c r="E27" s="16" t="inlineStr">
        <x:is>
          <x:t xml:space="preserve">Не назначен</x:t>
        </x:is>
      </x:c>
      <x:c r="F27" s="16" t="inlineStr">
        <x:is>
          <x:t xml:space="preserve">Восемь документов одного проекта не доказывают восемь независимых циклов. Исключить из автоматической очереди.</x:t>
        </x:is>
      </x:c>
    </x:row>
    <x:row r="28" ht="64" customHeight="1">
      <x:c r="A28" s="9" t="inlineStr">
        <x:is>
          <x:t xml:space="preserve">КЛ-027</x:t>
        </x:is>
      </x:c>
      <x:c r="B28" s="9" t="inlineStr">
        <x:is>
          <x:t xml:space="preserve">ООО «ТемпПром»</x:t>
        </x:is>
      </x:c>
      <x:c r="C28" s="16" t="inlineStr">
        <x:is>
          <x:t xml:space="preserve">Возможное изменение режима</x:t>
        </x:is>
      </x:c>
      <x:c r="D28" s="16" t="inlineStr">
        <x:is>
          <x:t xml:space="preserve">Ручная проверка режима</x:t>
        </x:is>
      </x:c>
      <x:c r="E28" s="16" t="inlineStr">
        <x:is>
          <x:t xml:space="preserve">Не назначен</x:t>
        </x:is>
      </x:c>
      <x:c r="F28" s="16" t="inlineStr">
        <x:is>
          <x:t xml:space="preserve">Последние три интервала по 30 дней против прежних 90. Пауза 45 дней. Новый режим не подтверждён; ручная проверка, без автоматического сигнала.</x:t>
        </x:is>
      </x:c>
    </x:row>
    <x:row r="29" ht="64" customHeight="1">
      <x:c r="A29" s="9" t="inlineStr">
        <x:is>
          <x:t xml:space="preserve">КЛ-028</x:t>
        </x:is>
      </x:c>
      <x:c r="B29" s="9" t="inlineStr">
        <x:is>
          <x:t xml:space="preserve">ООО «РостСнаб»</x:t>
        </x:is>
      </x:c>
      <x:c r="C29" s="16" t="inlineStr">
        <x:is>
          <x:t xml:space="preserve">Возможное изменение режима</x:t>
        </x:is>
      </x:c>
      <x:c r="D29" s="16" t="inlineStr">
        <x:is>
          <x:t xml:space="preserve">Ручная проверка режима</x:t>
        </x:is>
      </x:c>
      <x:c r="E29" s="16" t="inlineStr">
        <x:is>
          <x:t xml:space="preserve">Не назначен</x:t>
        </x:is>
      </x:c>
      <x:c r="F29" s="16" t="inlineStr">
        <x:is>
          <x:t xml:space="preserve">Последние три интервала по 30 дней против прежних 90. Пауза 45 дней. Новый режим не подтверждён; ручная проверка, без автоматического сигнала.</x:t>
        </x:is>
      </x:c>
    </x:row>
    <x:row r="30" ht="64" customHeight="1">
      <x:c r="A30" s="9" t="inlineStr">
        <x:is>
          <x:t xml:space="preserve">КЛ-029</x:t>
        </x:is>
      </x:c>
      <x:c r="B30" s="9" t="inlineStr">
        <x:is>
          <x:t xml:space="preserve">ООО «ВозвратКомплект»</x:t>
        </x:is>
      </x:c>
      <x:c r="C30" s="16" t="inlineStr">
        <x:is>
          <x:t xml:space="preserve">Продажи с возвратами</x:t>
        </x:is>
      </x:c>
      <x:c r="D30" s="16" t="inlineStr">
        <x:is>
          <x:t xml:space="preserve">Автоматическая очередь</x:t>
        </x:is>
      </x:c>
      <x:c r="E30" s="16" t="inlineStr">
        <x:is>
          <x:t xml:space="preserve">A</x:t>
        </x:is>
      </x:c>
      <x:c r="F30" s="16" t="inlineStr">
        <x:is>
          <x:t xml:space="preserve">Возврат уменьшает выручку, но не создаёт покупку. Полный возврат не стирает факт исходной реализации в этом учебном правиле.</x:t>
        </x:is>
      </x:c>
    </x:row>
    <x:row r="31" ht="64" customHeight="1">
      <x:c r="A31" s="9" t="inlineStr">
        <x:is>
          <x:t xml:space="preserve">КЛ-030</x:t>
        </x:is>
      </x:c>
      <x:c r="B31" s="9" t="inlineStr">
        <x:is>
          <x:t xml:space="preserve">ООО «КачествоОпт»</x:t>
        </x:is>
      </x:c>
      <x:c r="C31" s="16" t="inlineStr">
        <x:is>
          <x:t xml:space="preserve">Продажи с возвратами</x:t>
        </x:is>
      </x:c>
      <x:c r="D31" s="16" t="inlineStr">
        <x:is>
          <x:t xml:space="preserve">Нет сигнала</x:t>
        </x:is>
      </x:c>
      <x:c r="E31" s="16" t="inlineStr">
        <x:is>
          <x:t xml:space="preserve">Не назначен</x:t>
        </x:is>
      </x:c>
      <x:c r="F31" s="16" t="inlineStr">
        <x:is>
          <x:t xml:space="preserve">Возврат уменьшает выручку, но не создаёт покупку. Полный возврат не стирает факт исходной реализации в этом учебном правиле.</x:t>
        </x:is>
      </x:c>
    </x:row>
    <x:row r="32" ht="64" customHeight="1">
      <x:c r="A32" s="9" t="inlineStr">
        <x:is>
          <x:t xml:space="preserve">КЛ-031</x:t>
        </x:is>
      </x:c>
      <x:c r="B32" s="9" t="inlineStr">
        <x:is>
          <x:t xml:space="preserve">ООО «РеверсСнаб»</x:t>
        </x:is>
      </x:c>
      <x:c r="C32" s="16" t="inlineStr">
        <x:is>
          <x:t xml:space="preserve">Возврат после последней продажи</x:t>
        </x:is>
      </x:c>
      <x:c r="D32" s="16" t="inlineStr">
        <x:is>
          <x:t xml:space="preserve">Автоматическая очередь</x:t>
        </x:is>
      </x:c>
      <x:c r="E32" s="16" t="inlineStr">
        <x:is>
          <x:t xml:space="preserve">A</x:t>
        </x:is>
      </x:c>
      <x:c r="F32" s="16" t="inlineStr">
        <x:is>
          <x:t xml:space="preserve">Возврат уменьшает выручку, но не создаёт покупку. Полный возврат не стирает факт исходной реализации в этом учебном правиле.</x:t>
        </x:is>
      </x:c>
    </x:row>
    <x:row r="33" ht="64" customHeight="1">
      <x:c r="A33" s="9" t="inlineStr">
        <x:is>
          <x:t xml:space="preserve">КЛ-032</x:t>
        </x:is>
      </x:c>
      <x:c r="B33" s="9" t="inlineStr">
        <x:is>
          <x:t xml:space="preserve">ООО «ДеньКомплект»</x:t>
        </x:is>
      </x:c>
      <x:c r="C33" s="16" t="inlineStr">
        <x:is>
          <x:t xml:space="preserve">Несколько реализаций в один день</x:t>
        </x:is>
      </x:c>
      <x:c r="D33" s="16" t="inlineStr">
        <x:is>
          <x:t xml:space="preserve">Нет сигнала</x:t>
        </x:is>
      </x:c>
      <x:c r="E33" s="16" t="inlineStr">
        <x:is>
          <x:t xml:space="preserve">Не назначен</x:t>
        </x:is>
      </x:c>
      <x:c r="F33" s="16" t="inlineStr">
        <x:is>
          <x:t xml:space="preserve">Сложить разные документы одной даты в одно покупательское событие; не считать нулевые интервалы.</x:t>
        </x:is>
      </x:c>
    </x:row>
    <x:row r="34" ht="64" customHeight="1">
      <x:c r="A34" s="9" t="inlineStr">
        <x:is>
          <x:t xml:space="preserve">КЛ-033</x:t>
        </x:is>
      </x:c>
      <x:c r="B34" s="9" t="inlineStr">
        <x:is>
          <x:t xml:space="preserve">ООО «МультиПоставка»</x:t>
        </x:is>
      </x:c>
      <x:c r="C34" s="16" t="inlineStr">
        <x:is>
          <x:t xml:space="preserve">Несколько реализаций в один день</x:t>
        </x:is>
      </x:c>
      <x:c r="D34" s="16" t="inlineStr">
        <x:is>
          <x:t xml:space="preserve">Автоматическая очередь</x:t>
        </x:is>
      </x:c>
      <x:c r="E34" s="16" t="inlineStr">
        <x:is>
          <x:t xml:space="preserve">A</x:t>
        </x:is>
      </x:c>
      <x:c r="F34" s="16" t="inlineStr">
        <x:is>
          <x:t xml:space="preserve">Сложить разные документы одной даты в одно покупательское событие; не считать нулевые интервалы.</x:t>
        </x:is>
      </x:c>
    </x:row>
    <x:row r="35" ht="64" customHeight="1">
      <x:c r="A35" s="9" t="inlineStr">
        <x:is>
          <x:t xml:space="preserve">КЛ-034</x:t>
        </x:is>
      </x:c>
      <x:c r="B35" s="9" t="inlineStr">
        <x:is>
          <x:t xml:space="preserve">ООО «ПеременныйРитм»</x:t>
        </x:is>
      </x:c>
      <x:c r="C35" s="16" t="inlineStr">
        <x:is>
          <x:t xml:space="preserve">Нерегулярные интервалы</x:t>
        </x:is>
      </x:c>
      <x:c r="D35" s="16" t="inlineStr">
        <x:is>
          <x:t xml:space="preserve">Ручная проверка</x:t>
        </x:is>
      </x:c>
      <x:c r="E35" s="16" t="inlineStr">
        <x:is>
          <x:t xml:space="preserve">Не назначен</x:t>
        </x:is>
      </x:c>
      <x:c r="F35" s="16" t="inlineStr">
        <x:is>
          <x:t xml:space="preserve">Разброс интервалов превышает учебный порог. Большой коэффициент не повышает уверенность; ручная проверка.</x:t>
        </x:is>
      </x:c>
    </x:row>
    <x:row r="36" ht="64" customHeight="1">
      <x:c r="A36" s="9" t="inlineStr">
        <x:is>
          <x:t xml:space="preserve">КЛ-035</x:t>
        </x:is>
      </x:c>
      <x:c r="B36" s="9" t="inlineStr">
        <x:is>
          <x:t xml:space="preserve">ООО «НеритмСнаб»</x:t>
        </x:is>
      </x:c>
      <x:c r="C36" s="16" t="inlineStr">
        <x:is>
          <x:t xml:space="preserve">Нерегулярные интервалы</x:t>
        </x:is>
      </x:c>
      <x:c r="D36" s="16" t="inlineStr">
        <x:is>
          <x:t xml:space="preserve">Ручная проверка</x:t>
        </x:is>
      </x:c>
      <x:c r="E36" s="16" t="inlineStr">
        <x:is>
          <x:t xml:space="preserve">Не назначен</x:t>
        </x:is>
      </x:c>
      <x:c r="F36" s="16" t="inlineStr">
        <x:is>
          <x:t xml:space="preserve">Разброс интервалов превышает учебный порог. Большой коэффициент не повышает уверенность; ручная проверка.</x:t>
        </x:is>
      </x:c>
    </x:row>
    <x:row r="37" ht="64" customHeight="1">
      <x:c r="A37" s="9" t="inlineStr">
        <x:is>
          <x:t xml:space="preserve">КЛ-036</x:t>
        </x:is>
      </x:c>
      <x:c r="B37" s="9" t="inlineStr">
        <x:is>
          <x:t xml:space="preserve">ООО «РазовыйПоток»</x:t>
        </x:is>
      </x:c>
      <x:c r="C37" s="16" t="inlineStr">
        <x:is>
          <x:t xml:space="preserve">Нерегулярные интервалы</x:t>
        </x:is>
      </x:c>
      <x:c r="D37" s="16" t="inlineStr">
        <x:is>
          <x:t xml:space="preserve">Ручная проверка</x:t>
        </x:is>
      </x:c>
      <x:c r="E37" s="16" t="inlineStr">
        <x:is>
          <x:t xml:space="preserve">Не назначен</x:t>
        </x:is>
      </x:c>
      <x:c r="F37" s="16" t="inlineStr">
        <x:is>
          <x:t xml:space="preserve">Разброс интервалов превышает учебный порог. Большой коэффициент не повышает уверенность; ручная проверка.</x:t>
        </x:is>
      </x:c>
    </x:row>
    <x:row r="38" ht="64" customHeight="1">
      <x:c r="A38" s="9" t="inlineStr">
        <x:is>
          <x:t xml:space="preserve">КЛ-037</x:t>
        </x:is>
      </x:c>
      <x:c r="B38" s="9" t="inlineStr">
        <x:is>
          <x:t xml:space="preserve">ООО «АтлантПром»</x:t>
        </x:is>
      </x:c>
      <x:c r="C38" s="16" t="inlineStr">
        <x:is>
          <x:t xml:space="preserve">Крупный клиент с умеренной паузой</x:t>
        </x:is>
      </x:c>
      <x:c r="D38" s="16" t="inlineStr">
        <x:is>
          <x:t xml:space="preserve">Автоматическая очередь</x:t>
        </x:is>
      </x:c>
      <x:c r="E38" s="16" t="inlineStr">
        <x:is>
          <x:t xml:space="preserve">B</x:t>
        </x:is>
      </x:c>
      <x:c r="F38" s="16" t="inlineStr">
        <x:is>
          <x:t xml:space="preserve">Умеренный сигнал у крупного клиента. Внутри категории ставить выше мелких клиентов по чистой выручке за общий период.</x:t>
        </x:is>
      </x:c>
    </x:row>
    <x:row r="39" ht="64" customHeight="1">
      <x:c r="A39" s="9" t="inlineStr">
        <x:is>
          <x:t xml:space="preserve">КЛ-038</x:t>
        </x:is>
      </x:c>
      <x:c r="B39" s="9" t="inlineStr">
        <x:is>
          <x:t xml:space="preserve">ООО «ФлагманСнаб»</x:t>
        </x:is>
      </x:c>
      <x:c r="C39" s="16" t="inlineStr">
        <x:is>
          <x:t xml:space="preserve">Крупный клиент с умеренной паузой</x:t>
        </x:is>
      </x:c>
      <x:c r="D39" s="16" t="inlineStr">
        <x:is>
          <x:t xml:space="preserve">Автоматическая очередь</x:t>
        </x:is>
      </x:c>
      <x:c r="E39" s="16" t="inlineStr">
        <x:is>
          <x:t xml:space="preserve">B</x:t>
        </x:is>
      </x:c>
      <x:c r="F39" s="16" t="inlineStr">
        <x:is>
          <x:t xml:space="preserve">Умеренный сигнал у крупного клиента. Внутри категории ставить выше мелких клиентов по чистой выручке за общий период.</x:t>
        </x:is>
      </x:c>
    </x:row>
    <x:row r="40" ht="64" customHeight="1">
      <x:c r="A40" s="9" t="inlineStr">
        <x:is>
          <x:t xml:space="preserve">КЛ-039</x:t>
        </x:is>
      </x:c>
      <x:c r="B40" s="9" t="inlineStr">
        <x:is>
          <x:t xml:space="preserve">ООО «МикроКрепёж»</x:t>
        </x:is>
      </x:c>
      <x:c r="C40" s="16" t="inlineStr">
        <x:is>
          <x:t xml:space="preserve">Мелкий клиент с экстремальной паузой</x:t>
        </x:is>
      </x:c>
      <x:c r="D40" s="16" t="inlineStr">
        <x:is>
          <x:t xml:space="preserve">Автоматическая очередь</x:t>
        </x:is>
      </x:c>
      <x:c r="E40" s="16" t="inlineStr">
        <x:is>
          <x:t xml:space="preserve">B</x:t>
        </x:is>
      </x:c>
      <x:c r="F40" s="16" t="inlineStr">
        <x:is>
          <x:t xml:space="preserve">Экстремальный коэффициент ограничить степенью 3. Не интерпретировать как вероятность потери или сумму возвратной выручки.</x:t>
        </x:is>
      </x:c>
    </x:row>
    <x:row r="41" ht="64" customHeight="1">
      <x:c r="A41" s="9" t="inlineStr">
        <x:is>
          <x:t xml:space="preserve">КЛ-040</x:t>
        </x:is>
      </x:c>
      <x:c r="B41" s="9" t="inlineStr">
        <x:is>
          <x:t xml:space="preserve">ООО «МалыйРесурс»</x:t>
        </x:is>
      </x:c>
      <x:c r="C41" s="16" t="inlineStr">
        <x:is>
          <x:t xml:space="preserve">Мелкий клиент с экстремальной паузой</x:t>
        </x:is>
      </x:c>
      <x:c r="D41" s="16" t="inlineStr">
        <x:is>
          <x:t xml:space="preserve">Автоматическая очередь</x:t>
        </x:is>
      </x:c>
      <x:c r="E41" s="16" t="inlineStr">
        <x:is>
          <x:t xml:space="preserve">B</x:t>
        </x:is>
      </x:c>
      <x:c r="F41" s="16" t="inlineStr">
        <x:is>
          <x:t xml:space="preserve">Экстремальный коэффициент ограничить степенью 3. Не интерпретировать как вероятность потери или сумму возвратной выручки.</x:t>
        </x:is>
      </x:c>
    </x:row>
  </x:sheetData>
  <x:conditionalFormatting sqref="E2:E41">
    <x:cfRule type="cellIs" dxfId="0" priority="1" operator="equal">
      <x:formula>"A"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d4621fc966ee41f3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baseColWidth="8" defaultRowHeight="15"/>
  <x:cols>
    <x:col min="1" max="1" width="17" customWidth="1"/>
    <x:col min="2" max="2" width="38" customWidth="1"/>
    <x:col min="3" max="3" width="17" customWidth="1"/>
    <x:col min="4" max="4" width="22" customWidth="1"/>
    <x:col min="5" max="5" width="23" customWidth="1"/>
    <x:col min="6" max="6" width="25" customWidth="1"/>
    <x:col min="7" max="7" width="32" customWidth="1"/>
    <x:col min="8" max="8" width="22" customWidth="1"/>
  </x:cols>
  <x:sheetData>
    <x:row r="1" ht="34" customHeight="1">
      <x:c r="A1" s="27" t="inlineStr">
        <x:is>
          <x:t xml:space="preserve">Код клиента</x:t>
        </x:is>
      </x:c>
      <x:c r="B1" s="27" t="inlineStr">
        <x:is>
          <x:t xml:space="preserve">Клиент</x:t>
        </x:is>
      </x:c>
      <x:c r="C1" s="27" t="inlineStr">
        <x:is>
          <x:t xml:space="preserve">Дата продажи</x:t>
        </x:is>
      </x:c>
      <x:c r="D1" s="27" t="inlineStr">
        <x:is>
          <x:t xml:space="preserve">Сумма продажи</x:t>
        </x:is>
      </x:c>
      <x:c r="E1" s="27" t="inlineStr">
        <x:is>
          <x:t xml:space="preserve">Номер документа</x:t>
        </x:is>
      </x:c>
      <x:c r="F1" s="27" t="inlineStr">
        <x:is>
          <x:t xml:space="preserve">Товар/категория</x:t>
        </x:is>
      </x:c>
      <x:c r="G1" s="27" t="inlineStr">
        <x:is>
          <x:t xml:space="preserve">Ответственный менеджер</x:t>
        </x:is>
      </x:c>
      <x:c r="H1" s="27" t="inlineStr">
        <x:is>
          <x:t xml:space="preserve">Сумма возврата</x:t>
        </x:is>
      </x:c>
    </x:row>
    <x:row r="2">
      <x:c r="A2" s="28" t="inlineStr">
        <x:is>
          <x:t xml:space="preserve">КЛ-031</x:t>
        </x:is>
      </x:c>
      <x:c r="B2" s="28" t="inlineStr">
        <x:is>
          <x:t xml:space="preserve">ООО «РеверсСнаб»</x:t>
        </x:is>
      </x:c>
      <x:c r="C2" s="29" t="n">
        <x:v>46012</x:v>
      </x:c>
      <x:c r="D2" s="30" t="n">
        <x:v>0</x:v>
      </x:c>
      <x:c r="E2" s="28" t="inlineStr">
        <x:is>
          <x:t xml:space="preserve">ВЗ-000728</x:t>
        </x:is>
      </x:c>
      <x:c r="F2" s="28" t="inlineStr">
        <x:is>
          <x:t xml:space="preserve">Подшипники</x:t>
        </x:is>
      </x:c>
      <x:c r="G2" s="28" t="inlineStr">
        <x:is>
          <x:t xml:space="preserve">Соколова Мария</x:t>
        </x:is>
      </x:c>
      <x:c r="H2" s="30" t="n">
        <x:v>25000</x:v>
      </x:c>
    </x:row>
    <x:row r="3">
      <x:c r="A3" s="28" t="inlineStr">
        <x:is>
          <x:t xml:space="preserve">КЛ-030</x:t>
        </x:is>
      </x:c>
      <x:c r="B3" s="28" t="inlineStr">
        <x:is>
          <x:t xml:space="preserve">ООО «КачествоОпт»</x:t>
        </x:is>
      </x:c>
      <x:c r="C3" s="29" t="n">
        <x:v>45637</x:v>
      </x:c>
      <x:c r="D3" s="30" t="n">
        <x:v>0</x:v>
      </x:c>
      <x:c r="E3" s="28" t="inlineStr">
        <x:is>
          <x:t xml:space="preserve">ВЗ-000662</x:t>
        </x:is>
      </x:c>
      <x:c r="F3" s="28" t="inlineStr">
        <x:is>
          <x:t xml:space="preserve">Промышленная химия</x:t>
        </x:is>
      </x:c>
      <x:c r="G3" s="28" t="inlineStr">
        <x:is>
          <x:t xml:space="preserve">Петров Илья</x:t>
        </x:is>
      </x:c>
      <x:c r="H3" s="30" t="n">
        <x:v>100000</x:v>
      </x:c>
    </x:row>
    <x:row r="4">
      <x:c r="A4" s="28" t="inlineStr">
        <x:is>
          <x:t xml:space="preserve">КЛ-029</x:t>
        </x:is>
      </x:c>
      <x:c r="B4" s="28" t="inlineStr">
        <x:is>
          <x:t xml:space="preserve">ООО «ВозвратКомплект»</x:t>
        </x:is>
      </x:c>
      <x:c r="C4" s="29" t="n">
        <x:v>45202</x:v>
      </x:c>
      <x:c r="D4" s="30" t="n">
        <x:v>0</x:v>
      </x:c>
      <x:c r="E4" s="28" t="inlineStr">
        <x:is>
          <x:t xml:space="preserve">ВЗ-000596</x:t>
        </x:is>
      </x:c>
      <x:c r="F4" s="28" t="inlineStr">
        <x:is>
          <x:t xml:space="preserve">Инструмент</x:t>
        </x:is>
      </x:c>
      <x:c r="G4" s="28" t="inlineStr">
        <x:is>
          <x:t xml:space="preserve">Иванова Анна</x:t>
        </x:is>
      </x:c>
      <x:c r="H4" s="30" t="n">
        <x:v>40000</x:v>
      </x:c>
    </x:row>
    <x:row r="5">
      <x:c r="A5" s="28" t="inlineStr">
        <x:is>
          <x:t xml:space="preserve">КЛ-029</x:t>
        </x:is>
      </x:c>
      <x:c r="B5" s="28" t="inlineStr">
        <x:is>
          <x:t xml:space="preserve">ООО «ВозвратКомплект»</x:t>
        </x:is>
      </x:c>
      <x:c r="C5" s="29" t="n">
        <x:v>46102</x:v>
      </x:c>
      <x:c r="D5" s="30" t="n">
        <x:v>0</x:v>
      </x:c>
      <x:c r="E5" s="28" t="inlineStr">
        <x:is>
          <x:t xml:space="preserve">ВЗ-000636</x:t>
        </x:is>
      </x:c>
      <x:c r="F5" s="28" t="inlineStr">
        <x:is>
          <x:t xml:space="preserve">Инструмент</x:t>
        </x:is>
      </x:c>
      <x:c r="G5" s="28" t="inlineStr">
        <x:is>
          <x:t xml:space="preserve">Иванова Анна</x:t>
        </x:is>
      </x:c>
      <x:c r="H5" s="30" t="n">
        <x:v>40000</x:v>
      </x:c>
    </x:row>
    <x:row r="6">
      <x:c r="A6" s="28" t="inlineStr">
        <x:is>
          <x:t xml:space="preserve">КЛ-031</x:t>
        </x:is>
      </x:c>
      <x:c r="B6" s="28" t="inlineStr">
        <x:is>
          <x:t xml:space="preserve">ООО «РеверсСнаб»</x:t>
        </x:is>
      </x:c>
      <x:c r="C6" s="29" t="n">
        <x:v>45742</x:v>
      </x:c>
      <x:c r="D6" s="30" t="n">
        <x:v>0</x:v>
      </x:c>
      <x:c r="E6" s="28" t="inlineStr">
        <x:is>
          <x:t xml:space="preserve">ВЗ-000716</x:t>
        </x:is>
      </x:c>
      <x:c r="F6" s="28" t="inlineStr">
        <x:is>
          <x:t xml:space="preserve">Подшипники</x:t>
        </x:is>
      </x:c>
      <x:c r="G6" s="28" t="inlineStr">
        <x:is>
          <x:t xml:space="preserve">Соколова Мария</x:t>
        </x:is>
      </x:c>
      <x:c r="H6" s="30" t="n">
        <x:v>25000</x:v>
      </x:c>
    </x:row>
    <x:row r="7">
      <x:c r="A7" s="28" t="inlineStr">
        <x:is>
          <x:t xml:space="preserve">КЛ-030</x:t>
        </x:is>
      </x:c>
      <x:c r="B7" s="28" t="inlineStr">
        <x:is>
          <x:t xml:space="preserve">ООО «КачествоОпт»</x:t>
        </x:is>
      </x:c>
      <x:c r="C7" s="29" t="n">
        <x:v>45367</x:v>
      </x:c>
      <x:c r="D7" s="30" t="n">
        <x:v>0</x:v>
      </x:c>
      <x:c r="E7" s="28" t="inlineStr">
        <x:is>
          <x:t xml:space="preserve">ВЗ-000650</x:t>
        </x:is>
      </x:c>
      <x:c r="F7" s="28" t="inlineStr">
        <x:is>
          <x:t xml:space="preserve">Промышленная химия</x:t>
        </x:is>
      </x:c>
      <x:c r="G7" s="28" t="inlineStr">
        <x:is>
          <x:t xml:space="preserve">Петров Илья</x:t>
        </x:is>
      </x:c>
      <x:c r="H7" s="30" t="n">
        <x:v>100000</x:v>
      </x:c>
    </x:row>
    <x:row r="8">
      <x:c r="A8" s="28" t="inlineStr">
        <x:is>
          <x:t xml:space="preserve">КЛ-030</x:t>
        </x:is>
      </x:c>
      <x:c r="B8" s="28" t="inlineStr">
        <x:is>
          <x:t xml:space="preserve">ООО «КачествоОпт»</x:t>
        </x:is>
      </x:c>
      <x:c r="C8" s="29" t="n">
        <x:v>46267</x:v>
      </x:c>
      <x:c r="D8" s="30" t="n">
        <x:v>0</x:v>
      </x:c>
      <x:c r="E8" s="28" t="inlineStr">
        <x:is>
          <x:t xml:space="preserve">ВЗ-000690</x:t>
        </x:is>
      </x:c>
      <x:c r="F8" s="28" t="inlineStr">
        <x:is>
          <x:t xml:space="preserve">Промышленная химия</x:t>
        </x:is>
      </x:c>
      <x:c r="G8" s="28" t="inlineStr">
        <x:is>
          <x:t xml:space="preserve">Петров Илья</x:t>
        </x:is>
      </x:c>
      <x:c r="H8" s="30" t="n">
        <x:v>100000</x:v>
      </x:c>
    </x:row>
    <x:row r="9">
      <x:c r="A9" s="28" t="inlineStr">
        <x:is>
          <x:t xml:space="preserve">КЛ-029</x:t>
        </x:is>
      </x:c>
      <x:c r="B9" s="28" t="inlineStr">
        <x:is>
          <x:t xml:space="preserve">ООО «ВозвратКомплект»</x:t>
        </x:is>
      </x:c>
      <x:c r="C9" s="29" t="n">
        <x:v>45832</x:v>
      </x:c>
      <x:c r="D9" s="30" t="n">
        <x:v>0</x:v>
      </x:c>
      <x:c r="E9" s="28" t="inlineStr">
        <x:is>
          <x:t xml:space="preserve">ВЗ-000624</x:t>
        </x:is>
      </x:c>
      <x:c r="F9" s="28" t="inlineStr">
        <x:is>
          <x:t xml:space="preserve">Инструмент</x:t>
        </x:is>
      </x:c>
      <x:c r="G9" s="28" t="inlineStr">
        <x:is>
          <x:t xml:space="preserve">Иванова Анна</x:t>
        </x:is>
      </x:c>
      <x:c r="H9" s="30" t="n">
        <x:v>40000</x:v>
      </x:c>
    </x:row>
    <x:row r="10">
      <x:c r="A10" s="28" t="inlineStr">
        <x:is>
          <x:t xml:space="preserve">КЛ-031</x:t>
        </x:is>
      </x:c>
      <x:c r="B10" s="28" t="inlineStr">
        <x:is>
          <x:t xml:space="preserve">ООО «РеверсСнаб»</x:t>
        </x:is>
      </x:c>
      <x:c r="C10" s="29" t="n">
        <x:v>45472</x:v>
      </x:c>
      <x:c r="D10" s="30" t="n">
        <x:v>0</x:v>
      </x:c>
      <x:c r="E10" s="28" t="inlineStr">
        <x:is>
          <x:t xml:space="preserve">ВЗ-000704</x:t>
        </x:is>
      </x:c>
      <x:c r="F10" s="28" t="inlineStr">
        <x:is>
          <x:t xml:space="preserve">Подшипники</x:t>
        </x:is>
      </x:c>
      <x:c r="G10" s="28" t="inlineStr">
        <x:is>
          <x:t xml:space="preserve">Соколова Мария</x:t>
        </x:is>
      </x:c>
      <x:c r="H10" s="30" t="n">
        <x:v>25000</x:v>
      </x:c>
    </x:row>
    <x:row r="11">
      <x:c r="A11" s="28" t="inlineStr">
        <x:is>
          <x:t xml:space="preserve">КЛ-030</x:t>
        </x:is>
      </x:c>
      <x:c r="B11" s="28" t="inlineStr">
        <x:is>
          <x:t xml:space="preserve">ООО «КачествоОпт»</x:t>
        </x:is>
      </x:c>
      <x:c r="C11" s="29" t="n">
        <x:v>45997</x:v>
      </x:c>
      <x:c r="D11" s="30" t="n">
        <x:v>0</x:v>
      </x:c>
      <x:c r="E11" s="28" t="inlineStr">
        <x:is>
          <x:t xml:space="preserve">ВЗ-000678</x:t>
        </x:is>
      </x:c>
      <x:c r="F11" s="28" t="inlineStr">
        <x:is>
          <x:t xml:space="preserve">Промышленная химия</x:t>
        </x:is>
      </x:c>
      <x:c r="G11" s="28" t="inlineStr">
        <x:is>
          <x:t xml:space="preserve">Петров Илья</x:t>
        </x:is>
      </x:c>
      <x:c r="H11" s="30" t="n">
        <x:v>100000</x:v>
      </x:c>
    </x:row>
    <x:row r="12">
      <x:c r="A12" s="28" t="inlineStr">
        <x:is>
          <x:t xml:space="preserve">КЛ-029</x:t>
        </x:is>
      </x:c>
      <x:c r="B12" s="28" t="inlineStr">
        <x:is>
          <x:t xml:space="preserve">ООО «ВозвратКомплект»</x:t>
        </x:is>
      </x:c>
      <x:c r="C12" s="29" t="n">
        <x:v>45562</x:v>
      </x:c>
      <x:c r="D12" s="30" t="n">
        <x:v>0</x:v>
      </x:c>
      <x:c r="E12" s="28" t="inlineStr">
        <x:is>
          <x:t xml:space="preserve">ВЗ-000612</x:t>
        </x:is>
      </x:c>
      <x:c r="F12" s="28" t="inlineStr">
        <x:is>
          <x:t xml:space="preserve">Инструмент</x:t>
        </x:is>
      </x:c>
      <x:c r="G12" s="28" t="inlineStr">
        <x:is>
          <x:t xml:space="preserve">Иванова Анна</x:t>
        </x:is>
      </x:c>
      <x:c r="H12" s="30" t="n">
        <x:v>40000</x:v>
      </x:c>
    </x:row>
    <x:row r="13">
      <x:c r="A13" s="28" t="inlineStr">
        <x:is>
          <x:t xml:space="preserve">КЛ-031</x:t>
        </x:is>
      </x:c>
      <x:c r="B13" s="28" t="inlineStr">
        <x:is>
          <x:t xml:space="preserve">ООО «РеверсСнаб»</x:t>
        </x:is>
      </x:c>
      <x:c r="C13" s="29" t="n">
        <x:v>45202</x:v>
      </x:c>
      <x:c r="D13" s="30" t="n">
        <x:v>0</x:v>
      </x:c>
      <x:c r="E13" s="28" t="inlineStr">
        <x:is>
          <x:t xml:space="preserve">ВЗ-000692</x:t>
        </x:is>
      </x:c>
      <x:c r="F13" s="28" t="inlineStr">
        <x:is>
          <x:t xml:space="preserve">Подшипники</x:t>
        </x:is>
      </x:c>
      <x:c r="G13" s="28" t="inlineStr">
        <x:is>
          <x:t xml:space="preserve">Соколова Мария</x:t>
        </x:is>
      </x:c>
      <x:c r="H13" s="30" t="n">
        <x:v>25000</x:v>
      </x:c>
    </x:row>
    <x:row r="14">
      <x:c r="A14" s="28" t="inlineStr">
        <x:is>
          <x:t xml:space="preserve">КЛ-031</x:t>
        </x:is>
      </x:c>
      <x:c r="B14" s="28" t="inlineStr">
        <x:is>
          <x:t xml:space="preserve">ООО «РеверсСнаб»</x:t>
        </x:is>
      </x:c>
      <x:c r="C14" s="29" t="n">
        <x:v>46102</x:v>
      </x:c>
      <x:c r="D14" s="30" t="n">
        <x:v>0</x:v>
      </x:c>
      <x:c r="E14" s="28" t="inlineStr">
        <x:is>
          <x:t xml:space="preserve">ВЗ-000732</x:t>
        </x:is>
      </x:c>
      <x:c r="F14" s="28" t="inlineStr">
        <x:is>
          <x:t xml:space="preserve">Подшипники</x:t>
        </x:is>
      </x:c>
      <x:c r="G14" s="28" t="inlineStr">
        <x:is>
          <x:t xml:space="preserve">Соколова Мария</x:t>
        </x:is>
      </x:c>
      <x:c r="H14" s="30" t="n">
        <x:v>25000</x:v>
      </x:c>
    </x:row>
    <x:row r="15">
      <x:c r="A15" s="28" t="inlineStr">
        <x:is>
          <x:t xml:space="preserve">КЛ-030</x:t>
        </x:is>
      </x:c>
      <x:c r="B15" s="28" t="inlineStr">
        <x:is>
          <x:t xml:space="preserve">ООО «КачествоОпт»</x:t>
        </x:is>
      </x:c>
      <x:c r="C15" s="29" t="n">
        <x:v>45727</x:v>
      </x:c>
      <x:c r="D15" s="30" t="n">
        <x:v>0</x:v>
      </x:c>
      <x:c r="E15" s="28" t="inlineStr">
        <x:is>
          <x:t xml:space="preserve">ВЗ-000666</x:t>
        </x:is>
      </x:c>
      <x:c r="F15" s="28" t="inlineStr">
        <x:is>
          <x:t xml:space="preserve">Промышленная химия</x:t>
        </x:is>
      </x:c>
      <x:c r="G15" s="28" t="inlineStr">
        <x:is>
          <x:t xml:space="preserve">Петров Илья</x:t>
        </x:is>
      </x:c>
      <x:c r="H15" s="30" t="n">
        <x:v>100000</x:v>
      </x:c>
    </x:row>
    <x:row r="16">
      <x:c r="A16" s="28" t="inlineStr">
        <x:is>
          <x:t xml:space="preserve">КЛ-029</x:t>
        </x:is>
      </x:c>
      <x:c r="B16" s="28" t="inlineStr">
        <x:is>
          <x:t xml:space="preserve">ООО «ВозвратКомплект»</x:t>
        </x:is>
      </x:c>
      <x:c r="C16" s="29" t="n">
        <x:v>45292</x:v>
      </x:c>
      <x:c r="D16" s="30" t="n">
        <x:v>0</x:v>
      </x:c>
      <x:c r="E16" s="28" t="inlineStr">
        <x:is>
          <x:t xml:space="preserve">ВЗ-000600</x:t>
        </x:is>
      </x:c>
      <x:c r="F16" s="28" t="inlineStr">
        <x:is>
          <x:t xml:space="preserve">Инструмент</x:t>
        </x:is>
      </x:c>
      <x:c r="G16" s="28" t="inlineStr">
        <x:is>
          <x:t xml:space="preserve">Иванова Анна</x:t>
        </x:is>
      </x:c>
      <x:c r="H16" s="30" t="n">
        <x:v>40000</x:v>
      </x:c>
    </x:row>
    <x:row r="17">
      <x:c r="A17" s="28" t="inlineStr">
        <x:is>
          <x:t xml:space="preserve">КЛ-029</x:t>
        </x:is>
      </x:c>
      <x:c r="B17" s="28" t="inlineStr">
        <x:is>
          <x:t xml:space="preserve">ООО «ВозвратКомплект»</x:t>
        </x:is>
      </x:c>
      <x:c r="C17" s="29" t="n">
        <x:v>46192</x:v>
      </x:c>
      <x:c r="D17" s="30" t="n">
        <x:v>0</x:v>
      </x:c>
      <x:c r="E17" s="28" t="inlineStr">
        <x:is>
          <x:t xml:space="preserve">ВЗ-000640</x:t>
        </x:is>
      </x:c>
      <x:c r="F17" s="28" t="inlineStr">
        <x:is>
          <x:t xml:space="preserve">Инструмент</x:t>
        </x:is>
      </x:c>
      <x:c r="G17" s="28" t="inlineStr">
        <x:is>
          <x:t xml:space="preserve">Иванова Анна</x:t>
        </x:is>
      </x:c>
      <x:c r="H17" s="30" t="n">
        <x:v>40000</x:v>
      </x:c>
    </x:row>
    <x:row r="18">
      <x:c r="A18" s="28" t="inlineStr">
        <x:is>
          <x:t xml:space="preserve">КЛ-031</x:t>
        </x:is>
      </x:c>
      <x:c r="B18" s="28" t="inlineStr">
        <x:is>
          <x:t xml:space="preserve">ООО «РеверсСнаб»</x:t>
        </x:is>
      </x:c>
      <x:c r="C18" s="29" t="n">
        <x:v>45832</x:v>
      </x:c>
      <x:c r="D18" s="30" t="n">
        <x:v>0</x:v>
      </x:c>
      <x:c r="E18" s="28" t="inlineStr">
        <x:is>
          <x:t xml:space="preserve">ВЗ-000720</x:t>
        </x:is>
      </x:c>
      <x:c r="F18" s="28" t="inlineStr">
        <x:is>
          <x:t xml:space="preserve">Подшипники</x:t>
        </x:is>
      </x:c>
      <x:c r="G18" s="28" t="inlineStr">
        <x:is>
          <x:t xml:space="preserve">Соколова Мария</x:t>
        </x:is>
      </x:c>
      <x:c r="H18" s="30" t="n">
        <x:v>25000</x:v>
      </x:c>
    </x:row>
    <x:row r="19">
      <x:c r="A19" s="28" t="inlineStr">
        <x:is>
          <x:t xml:space="preserve">КЛ-030</x:t>
        </x:is>
      </x:c>
      <x:c r="B19" s="28" t="inlineStr">
        <x:is>
          <x:t xml:space="preserve">ООО «КачествоОпт»</x:t>
        </x:is>
      </x:c>
      <x:c r="C19" s="29" t="n">
        <x:v>45457</x:v>
      </x:c>
      <x:c r="D19" s="30" t="n">
        <x:v>0</x:v>
      </x:c>
      <x:c r="E19" s="28" t="inlineStr">
        <x:is>
          <x:t xml:space="preserve">ВЗ-000654</x:t>
        </x:is>
      </x:c>
      <x:c r="F19" s="28" t="inlineStr">
        <x:is>
          <x:t xml:space="preserve">Промышленная химия</x:t>
        </x:is>
      </x:c>
      <x:c r="G19" s="28" t="inlineStr">
        <x:is>
          <x:t xml:space="preserve">Петров Илья</x:t>
        </x:is>
      </x:c>
      <x:c r="H19" s="30" t="n">
        <x:v>100000</x:v>
      </x:c>
    </x:row>
    <x:row r="20">
      <x:c r="A20" s="28" t="inlineStr">
        <x:is>
          <x:t xml:space="preserve">КЛ-029</x:t>
        </x:is>
      </x:c>
      <x:c r="B20" s="28" t="inlineStr">
        <x:is>
          <x:t xml:space="preserve">ООО «ВозвратКомплект»</x:t>
        </x:is>
      </x:c>
      <x:c r="C20" s="29" t="n">
        <x:v>45922</x:v>
      </x:c>
      <x:c r="D20" s="30" t="n">
        <x:v>0</x:v>
      </x:c>
      <x:c r="E20" s="28" t="inlineStr">
        <x:is>
          <x:t xml:space="preserve">ВЗ-000628</x:t>
        </x:is>
      </x:c>
      <x:c r="F20" s="28" t="inlineStr">
        <x:is>
          <x:t xml:space="preserve">Инструмент</x:t>
        </x:is>
      </x:c>
      <x:c r="G20" s="28" t="inlineStr">
        <x:is>
          <x:t xml:space="preserve">Иванова Анна</x:t>
        </x:is>
      </x:c>
      <x:c r="H20" s="30" t="n">
        <x:v>40000</x:v>
      </x:c>
    </x:row>
    <x:row r="21">
      <x:c r="A21" s="28" t="inlineStr">
        <x:is>
          <x:t xml:space="preserve">КЛ-031</x:t>
        </x:is>
      </x:c>
      <x:c r="B21" s="28" t="inlineStr">
        <x:is>
          <x:t xml:space="preserve">ООО «РеверсСнаб»</x:t>
        </x:is>
      </x:c>
      <x:c r="C21" s="29" t="n">
        <x:v>45562</x:v>
      </x:c>
      <x:c r="D21" s="30" t="n">
        <x:v>0</x:v>
      </x:c>
      <x:c r="E21" s="28" t="inlineStr">
        <x:is>
          <x:t xml:space="preserve">ВЗ-000708</x:t>
        </x:is>
      </x:c>
      <x:c r="F21" s="28" t="inlineStr">
        <x:is>
          <x:t xml:space="preserve">Подшипники</x:t>
        </x:is>
      </x:c>
      <x:c r="G21" s="28" t="inlineStr">
        <x:is>
          <x:t xml:space="preserve">Соколова Мария</x:t>
        </x:is>
      </x:c>
      <x:c r="H21" s="30" t="n">
        <x:v>25000</x:v>
      </x:c>
    </x:row>
    <x:row r="22">
      <x:c r="A22" s="28" t="inlineStr">
        <x:is>
          <x:t xml:space="preserve">КЛ-030</x:t>
        </x:is>
      </x:c>
      <x:c r="B22" s="28" t="inlineStr">
        <x:is>
          <x:t xml:space="preserve">ООО «КачествоОпт»</x:t>
        </x:is>
      </x:c>
      <x:c r="C22" s="29" t="n">
        <x:v>45187</x:v>
      </x:c>
      <x:c r="D22" s="30" t="n">
        <x:v>0</x:v>
      </x:c>
      <x:c r="E22" s="28" t="inlineStr">
        <x:is>
          <x:t xml:space="preserve">ВЗ-000642</x:t>
        </x:is>
      </x:c>
      <x:c r="F22" s="28" t="inlineStr">
        <x:is>
          <x:t xml:space="preserve">Промышленная химия</x:t>
        </x:is>
      </x:c>
      <x:c r="G22" s="28" t="inlineStr">
        <x:is>
          <x:t xml:space="preserve">Петров Илья</x:t>
        </x:is>
      </x:c>
      <x:c r="H22" s="30" t="n">
        <x:v>100000</x:v>
      </x:c>
    </x:row>
    <x:row r="23">
      <x:c r="A23" s="28" t="inlineStr">
        <x:is>
          <x:t xml:space="preserve">КЛ-030</x:t>
        </x:is>
      </x:c>
      <x:c r="B23" s="28" t="inlineStr">
        <x:is>
          <x:t xml:space="preserve">ООО «КачествоОпт»</x:t>
        </x:is>
      </x:c>
      <x:c r="C23" s="29" t="n">
        <x:v>46087</x:v>
      </x:c>
      <x:c r="D23" s="30" t="n">
        <x:v>0</x:v>
      </x:c>
      <x:c r="E23" s="28" t="inlineStr">
        <x:is>
          <x:t xml:space="preserve">ВЗ-000682</x:t>
        </x:is>
      </x:c>
      <x:c r="F23" s="28" t="inlineStr">
        <x:is>
          <x:t xml:space="preserve">Промышленная химия</x:t>
        </x:is>
      </x:c>
      <x:c r="G23" s="28" t="inlineStr">
        <x:is>
          <x:t xml:space="preserve">Петров Илья</x:t>
        </x:is>
      </x:c>
      <x:c r="H23" s="30" t="n">
        <x:v>100000</x:v>
      </x:c>
    </x:row>
    <x:row r="24">
      <x:c r="A24" s="28" t="inlineStr">
        <x:is>
          <x:t xml:space="preserve">КЛ-029</x:t>
        </x:is>
      </x:c>
      <x:c r="B24" s="28" t="inlineStr">
        <x:is>
          <x:t xml:space="preserve">ООО «ВозвратКомплект»</x:t>
        </x:is>
      </x:c>
      <x:c r="C24" s="29" t="n">
        <x:v>45652</x:v>
      </x:c>
      <x:c r="D24" s="30" t="n">
        <x:v>0</x:v>
      </x:c>
      <x:c r="E24" s="28" t="inlineStr">
        <x:is>
          <x:t xml:space="preserve">ВЗ-000616</x:t>
        </x:is>
      </x:c>
      <x:c r="F24" s="28" t="inlineStr">
        <x:is>
          <x:t xml:space="preserve">Инструмент</x:t>
        </x:is>
      </x:c>
      <x:c r="G24" s="28" t="inlineStr">
        <x:is>
          <x:t xml:space="preserve">Иванова Анна</x:t>
        </x:is>
      </x:c>
      <x:c r="H24" s="30" t="n">
        <x:v>40000</x:v>
      </x:c>
    </x:row>
    <x:row r="25">
      <x:c r="A25" s="28" t="inlineStr">
        <x:is>
          <x:t xml:space="preserve">КЛ-031</x:t>
        </x:is>
      </x:c>
      <x:c r="B25" s="28" t="inlineStr">
        <x:is>
          <x:t xml:space="preserve">ООО «РеверсСнаб»</x:t>
        </x:is>
      </x:c>
      <x:c r="C25" s="29" t="n">
        <x:v>45292</x:v>
      </x:c>
      <x:c r="D25" s="30" t="n">
        <x:v>0</x:v>
      </x:c>
      <x:c r="E25" s="28" t="inlineStr">
        <x:is>
          <x:t xml:space="preserve">ВЗ-000696</x:t>
        </x:is>
      </x:c>
      <x:c r="F25" s="28" t="inlineStr">
        <x:is>
          <x:t xml:space="preserve">Подшипники</x:t>
        </x:is>
      </x:c>
      <x:c r="G25" s="28" t="inlineStr">
        <x:is>
          <x:t xml:space="preserve">Соколова Мария</x:t>
        </x:is>
      </x:c>
      <x:c r="H25" s="30" t="n">
        <x:v>25000</x:v>
      </x:c>
    </x:row>
    <x:row r="26">
      <x:c r="A26" s="28" t="inlineStr">
        <x:is>
          <x:t xml:space="preserve">КЛ-031</x:t>
        </x:is>
      </x:c>
      <x:c r="B26" s="28" t="inlineStr">
        <x:is>
          <x:t xml:space="preserve">ООО «РеверсСнаб»</x:t>
        </x:is>
      </x:c>
      <x:c r="C26" s="29" t="n">
        <x:v>46192</x:v>
      </x:c>
      <x:c r="D26" s="30" t="n">
        <x:v>0</x:v>
      </x:c>
      <x:c r="E26" s="28" t="inlineStr">
        <x:is>
          <x:t xml:space="preserve">ВЗ-000736</x:t>
        </x:is>
      </x:c>
      <x:c r="F26" s="28" t="inlineStr">
        <x:is>
          <x:t xml:space="preserve">Подшипники</x:t>
        </x:is>
      </x:c>
      <x:c r="G26" s="28" t="inlineStr">
        <x:is>
          <x:t xml:space="preserve">Соколова Мария</x:t>
        </x:is>
      </x:c>
      <x:c r="H26" s="30" t="n">
        <x:v>25000</x:v>
      </x:c>
    </x:row>
    <x:row r="27">
      <x:c r="A27" s="28" t="inlineStr">
        <x:is>
          <x:t xml:space="preserve">КЛ-030</x:t>
        </x:is>
      </x:c>
      <x:c r="B27" s="28" t="inlineStr">
        <x:is>
          <x:t xml:space="preserve">ООО «КачествоОпт»</x:t>
        </x:is>
      </x:c>
      <x:c r="C27" s="29" t="n">
        <x:v>45817</x:v>
      </x:c>
      <x:c r="D27" s="30" t="n">
        <x:v>0</x:v>
      </x:c>
      <x:c r="E27" s="28" t="inlineStr">
        <x:is>
          <x:t xml:space="preserve">ВЗ-000670</x:t>
        </x:is>
      </x:c>
      <x:c r="F27" s="28" t="inlineStr">
        <x:is>
          <x:t xml:space="preserve">Промышленная химия</x:t>
        </x:is>
      </x:c>
      <x:c r="G27" s="28" t="inlineStr">
        <x:is>
          <x:t xml:space="preserve">Петров Илья</x:t>
        </x:is>
      </x:c>
      <x:c r="H27" s="30" t="n">
        <x:v>100000</x:v>
      </x:c>
    </x:row>
    <x:row r="28">
      <x:c r="A28" s="28" t="inlineStr">
        <x:is>
          <x:t xml:space="preserve">КЛ-029</x:t>
        </x:is>
      </x:c>
      <x:c r="B28" s="28" t="inlineStr">
        <x:is>
          <x:t xml:space="preserve">ООО «ВозвратКомплект»</x:t>
        </x:is>
      </x:c>
      <x:c r="C28" s="29" t="n">
        <x:v>45382</x:v>
      </x:c>
      <x:c r="D28" s="30" t="n">
        <x:v>0</x:v>
      </x:c>
      <x:c r="E28" s="28" t="inlineStr">
        <x:is>
          <x:t xml:space="preserve">ВЗ-000604</x:t>
        </x:is>
      </x:c>
      <x:c r="F28" s="28" t="inlineStr">
        <x:is>
          <x:t xml:space="preserve">Инструмент</x:t>
        </x:is>
      </x:c>
      <x:c r="G28" s="28" t="inlineStr">
        <x:is>
          <x:t xml:space="preserve">Иванова Анна</x:t>
        </x:is>
      </x:c>
      <x:c r="H28" s="30" t="n">
        <x:v>40000</x:v>
      </x:c>
    </x:row>
    <x:row r="29">
      <x:c r="A29" s="28" t="inlineStr">
        <x:is>
          <x:t xml:space="preserve">КЛ-031</x:t>
        </x:is>
      </x:c>
      <x:c r="B29" s="28" t="inlineStr">
        <x:is>
          <x:t xml:space="preserve">ООО «РеверсСнаб»</x:t>
        </x:is>
      </x:c>
      <x:c r="C29" s="29" t="n">
        <x:v>46272</x:v>
      </x:c>
      <x:c r="D29" s="30" t="n">
        <x:v>0</x:v>
      </x:c>
      <x:c r="E29" s="28" t="inlineStr">
        <x:is>
          <x:t xml:space="preserve">ВЗ-000737</x:t>
        </x:is>
      </x:c>
      <x:c r="F29" s="28" t="inlineStr">
        <x:is>
          <x:t xml:space="preserve">Подшипники</x:t>
        </x:is>
      </x:c>
      <x:c r="G29" s="28" t="inlineStr">
        <x:is>
          <x:t xml:space="preserve">Соколова Мария</x:t>
        </x:is>
      </x:c>
      <x:c r="H29" s="30" t="n">
        <x:v>25000</x:v>
      </x:c>
    </x:row>
    <x:row r="30">
      <x:c r="A30" s="28" t="inlineStr">
        <x:is>
          <x:t xml:space="preserve">КЛ-031</x:t>
        </x:is>
      </x:c>
      <x:c r="B30" s="28" t="inlineStr">
        <x:is>
          <x:t xml:space="preserve">ООО «РеверсСнаб»</x:t>
        </x:is>
      </x:c>
      <x:c r="C30" s="29" t="n">
        <x:v>45922</x:v>
      </x:c>
      <x:c r="D30" s="30" t="n">
        <x:v>0</x:v>
      </x:c>
      <x:c r="E30" s="28" t="inlineStr">
        <x:is>
          <x:t xml:space="preserve">ВЗ-000724</x:t>
        </x:is>
      </x:c>
      <x:c r="F30" s="28" t="inlineStr">
        <x:is>
          <x:t xml:space="preserve">Подшипники</x:t>
        </x:is>
      </x:c>
      <x:c r="G30" s="28" t="inlineStr">
        <x:is>
          <x:t xml:space="preserve">Соколова Мария</x:t>
        </x:is>
      </x:c>
      <x:c r="H30" s="30" t="n">
        <x:v>25000</x:v>
      </x:c>
    </x:row>
    <x:row r="31">
      <x:c r="A31" s="28" t="inlineStr">
        <x:is>
          <x:t xml:space="preserve">КЛ-030</x:t>
        </x:is>
      </x:c>
      <x:c r="B31" s="28" t="inlineStr">
        <x:is>
          <x:t xml:space="preserve">ООО «КачествоОпт»</x:t>
        </x:is>
      </x:c>
      <x:c r="C31" s="29" t="n">
        <x:v>45547</x:v>
      </x:c>
      <x:c r="D31" s="30" t="n">
        <x:v>0</x:v>
      </x:c>
      <x:c r="E31" s="28" t="inlineStr">
        <x:is>
          <x:t xml:space="preserve">ВЗ-000658</x:t>
        </x:is>
      </x:c>
      <x:c r="F31" s="28" t="inlineStr">
        <x:is>
          <x:t xml:space="preserve">Промышленная химия</x:t>
        </x:is>
      </x:c>
      <x:c r="G31" s="28" t="inlineStr">
        <x:is>
          <x:t xml:space="preserve">Петров Илья</x:t>
        </x:is>
      </x:c>
      <x:c r="H31" s="30" t="n">
        <x:v>100000</x:v>
      </x:c>
    </x:row>
    <x:row r="32">
      <x:c r="A32" s="28" t="inlineStr">
        <x:is>
          <x:t xml:space="preserve">КЛ-029</x:t>
        </x:is>
      </x:c>
      <x:c r="B32" s="28" t="inlineStr">
        <x:is>
          <x:t xml:space="preserve">ООО «ВозвратКомплект»</x:t>
        </x:is>
      </x:c>
      <x:c r="C32" s="29" t="n">
        <x:v>46012</x:v>
      </x:c>
      <x:c r="D32" s="30" t="n">
        <x:v>0</x:v>
      </x:c>
      <x:c r="E32" s="28" t="inlineStr">
        <x:is>
          <x:t xml:space="preserve">ВЗ-000632</x:t>
        </x:is>
      </x:c>
      <x:c r="F32" s="28" t="inlineStr">
        <x:is>
          <x:t xml:space="preserve">Инструмент</x:t>
        </x:is>
      </x:c>
      <x:c r="G32" s="28" t="inlineStr">
        <x:is>
          <x:t xml:space="preserve">Иванова Анна</x:t>
        </x:is>
      </x:c>
      <x:c r="H32" s="30" t="n">
        <x:v>40000</x:v>
      </x:c>
    </x:row>
    <x:row r="33">
      <x:c r="A33" s="28" t="inlineStr">
        <x:is>
          <x:t xml:space="preserve">КЛ-031</x:t>
        </x:is>
      </x:c>
      <x:c r="B33" s="28" t="inlineStr">
        <x:is>
          <x:t xml:space="preserve">ООО «РеверсСнаб»</x:t>
        </x:is>
      </x:c>
      <x:c r="C33" s="29" t="n">
        <x:v>45652</x:v>
      </x:c>
      <x:c r="D33" s="30" t="n">
        <x:v>0</x:v>
      </x:c>
      <x:c r="E33" s="28" t="inlineStr">
        <x:is>
          <x:t xml:space="preserve">ВЗ-000712</x:t>
        </x:is>
      </x:c>
      <x:c r="F33" s="28" t="inlineStr">
        <x:is>
          <x:t xml:space="preserve">Подшипники</x:t>
        </x:is>
      </x:c>
      <x:c r="G33" s="28" t="inlineStr">
        <x:is>
          <x:t xml:space="preserve">Соколова Мария</x:t>
        </x:is>
      </x:c>
      <x:c r="H33" s="30" t="n">
        <x:v>25000</x:v>
      </x:c>
    </x:row>
    <x:row r="34">
      <x:c r="A34" s="28" t="inlineStr">
        <x:is>
          <x:t xml:space="preserve">КЛ-030</x:t>
        </x:is>
      </x:c>
      <x:c r="B34" s="28" t="inlineStr">
        <x:is>
          <x:t xml:space="preserve">ООО «КачествоОпт»</x:t>
        </x:is>
      </x:c>
      <x:c r="C34" s="29" t="n">
        <x:v>45277</x:v>
      </x:c>
      <x:c r="D34" s="30" t="n">
        <x:v>0</x:v>
      </x:c>
      <x:c r="E34" s="28" t="inlineStr">
        <x:is>
          <x:t xml:space="preserve">ВЗ-000646</x:t>
        </x:is>
      </x:c>
      <x:c r="F34" s="28" t="inlineStr">
        <x:is>
          <x:t xml:space="preserve">Промышленная химия</x:t>
        </x:is>
      </x:c>
      <x:c r="G34" s="28" t="inlineStr">
        <x:is>
          <x:t xml:space="preserve">Петров Илья</x:t>
        </x:is>
      </x:c>
      <x:c r="H34" s="30" t="n">
        <x:v>100000</x:v>
      </x:c>
    </x:row>
    <x:row r="35">
      <x:c r="A35" s="28" t="inlineStr">
        <x:is>
          <x:t xml:space="preserve">КЛ-030</x:t>
        </x:is>
      </x:c>
      <x:c r="B35" s="28" t="inlineStr">
        <x:is>
          <x:t xml:space="preserve">ООО «КачествоОпт»</x:t>
        </x:is>
      </x:c>
      <x:c r="C35" s="29" t="n">
        <x:v>46177</x:v>
      </x:c>
      <x:c r="D35" s="30" t="n">
        <x:v>0</x:v>
      </x:c>
      <x:c r="E35" s="28" t="inlineStr">
        <x:is>
          <x:t xml:space="preserve">ВЗ-000686</x:t>
        </x:is>
      </x:c>
      <x:c r="F35" s="28" t="inlineStr">
        <x:is>
          <x:t xml:space="preserve">Промышленная химия</x:t>
        </x:is>
      </x:c>
      <x:c r="G35" s="28" t="inlineStr">
        <x:is>
          <x:t xml:space="preserve">Петров Илья</x:t>
        </x:is>
      </x:c>
      <x:c r="H35" s="30" t="n">
        <x:v>100000</x:v>
      </x:c>
    </x:row>
    <x:row r="36">
      <x:c r="A36" s="28" t="inlineStr">
        <x:is>
          <x:t xml:space="preserve">КЛ-029</x:t>
        </x:is>
      </x:c>
      <x:c r="B36" s="28" t="inlineStr">
        <x:is>
          <x:t xml:space="preserve">ООО «ВозвратКомплект»</x:t>
        </x:is>
      </x:c>
      <x:c r="C36" s="29" t="n">
        <x:v>45742</x:v>
      </x:c>
      <x:c r="D36" s="30" t="n">
        <x:v>0</x:v>
      </x:c>
      <x:c r="E36" s="28" t="inlineStr">
        <x:is>
          <x:t xml:space="preserve">ВЗ-000620</x:t>
        </x:is>
      </x:c>
      <x:c r="F36" s="28" t="inlineStr">
        <x:is>
          <x:t xml:space="preserve">Инструмент</x:t>
        </x:is>
      </x:c>
      <x:c r="G36" s="28" t="inlineStr">
        <x:is>
          <x:t xml:space="preserve">Иванова Анна</x:t>
        </x:is>
      </x:c>
      <x:c r="H36" s="30" t="n">
        <x:v>40000</x:v>
      </x:c>
    </x:row>
    <x:row r="37">
      <x:c r="A37" s="28" t="inlineStr">
        <x:is>
          <x:t xml:space="preserve">КЛ-031</x:t>
        </x:is>
      </x:c>
      <x:c r="B37" s="28" t="inlineStr">
        <x:is>
          <x:t xml:space="preserve">ООО «РеверсСнаб»</x:t>
        </x:is>
      </x:c>
      <x:c r="C37" s="29" t="n">
        <x:v>45382</x:v>
      </x:c>
      <x:c r="D37" s="30" t="n">
        <x:v>0</x:v>
      </x:c>
      <x:c r="E37" s="28" t="inlineStr">
        <x:is>
          <x:t xml:space="preserve">ВЗ-000700</x:t>
        </x:is>
      </x:c>
      <x:c r="F37" s="28" t="inlineStr">
        <x:is>
          <x:t xml:space="preserve">Подшипники</x:t>
        </x:is>
      </x:c>
      <x:c r="G37" s="28" t="inlineStr">
        <x:is>
          <x:t xml:space="preserve">Соколова Мария</x:t>
        </x:is>
      </x:c>
      <x:c r="H37" s="30" t="n">
        <x:v>25000</x:v>
      </x:c>
    </x:row>
    <x:row r="38">
      <x:c r="A38" s="28" t="inlineStr">
        <x:is>
          <x:t xml:space="preserve">КЛ-030</x:t>
        </x:is>
      </x:c>
      <x:c r="B38" s="28" t="inlineStr">
        <x:is>
          <x:t xml:space="preserve">ООО «КачествоОпт»</x:t>
        </x:is>
      </x:c>
      <x:c r="C38" s="29" t="n">
        <x:v>45907</x:v>
      </x:c>
      <x:c r="D38" s="30" t="n">
        <x:v>0</x:v>
      </x:c>
      <x:c r="E38" s="28" t="inlineStr">
        <x:is>
          <x:t xml:space="preserve">ВЗ-000674</x:t>
        </x:is>
      </x:c>
      <x:c r="F38" s="28" t="inlineStr">
        <x:is>
          <x:t xml:space="preserve">Промышленная химия</x:t>
        </x:is>
      </x:c>
      <x:c r="G38" s="28" t="inlineStr">
        <x:is>
          <x:t xml:space="preserve">Петров Илья</x:t>
        </x:is>
      </x:c>
      <x:c r="H38" s="30" t="n">
        <x:v>100000</x:v>
      </x:c>
    </x:row>
    <x:row r="39">
      <x:c r="A39" s="28" t="inlineStr">
        <x:is>
          <x:t xml:space="preserve">КЛ-029</x:t>
        </x:is>
      </x:c>
      <x:c r="B39" s="28" t="inlineStr">
        <x:is>
          <x:t xml:space="preserve">ООО «ВозвратКомплект»</x:t>
        </x:is>
      </x:c>
      <x:c r="C39" s="29" t="n">
        <x:v>45472</x:v>
      </x:c>
      <x:c r="D39" s="30" t="n">
        <x:v>0</x:v>
      </x:c>
      <x:c r="E39" s="28" t="inlineStr">
        <x:is>
          <x:t xml:space="preserve">ВЗ-000608</x:t>
        </x:is>
      </x:c>
      <x:c r="F39" s="28" t="inlineStr">
        <x:is>
          <x:t xml:space="preserve">Инструмент</x:t>
        </x:is>
      </x:c>
      <x:c r="G39" s="28" t="inlineStr">
        <x:is>
          <x:t xml:space="preserve">Иванова Анна</x:t>
        </x:is>
      </x:c>
      <x:c r="H39" s="30" t="n">
        <x:v>40000</x:v>
      </x:c>
    </x:row>
  </x:sheetData>
  <x:pageMargins left="0.7" right="0.7" top="0.75" bottom="0.75" header="0.3" footer="0.3"/>
  <x:tableParts count="1">
    <x:tablePart xmlns:r="http://schemas.openxmlformats.org/officeDocument/2006/relationships" r:id="R3e34a1d311834956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baseColWidth="8" defaultRowHeight="15"/>
  <x:cols>
    <x:col min="1" max="1" width="17" hidden="0" customWidth="1"/>
    <x:col min="2" max="2" width="38" hidden="0" customWidth="1"/>
    <x:col min="3" max="3" width="17" hidden="0" customWidth="1"/>
    <x:col min="4" max="4" width="23" hidden="0" customWidth="1"/>
    <x:col min="5" max="5" width="30" hidden="0" customWidth="1"/>
    <x:col min="6" max="6" width="24" hidden="0" customWidth="1"/>
    <x:col min="7" max="7" width="30" hidden="0" customWidth="1"/>
    <x:col min="8" max="8" width="30" hidden="0" customWidth="1"/>
  </x:cols>
  <x:sheetData>
    <x:row r="1" ht="42" customHeight="1">
      <x:c r="A1" s="36" t="str">
        <x:v>Код клиента</x:v>
      </x:c>
      <x:c r="B1" s="36" t="str">
        <x:v>Клиент</x:v>
      </x:c>
      <x:c r="C1" s="36" t="str">
        <x:v>Дата покупки</x:v>
      </x:c>
      <x:c r="D1" s="36" t="str">
        <x:v>Сумма покупки</x:v>
      </x:c>
      <x:c r="E1" s="36" t="str">
        <x:v>Ответственный менеджер</x:v>
      </x:c>
      <x:c r="F1" s="39" t="str">
        <x:v>Количество документов</x:v>
      </x:c>
      <x:c r="G1" s="39" t="str">
        <x:v>Товар / категория</x:v>
      </x:c>
      <x:c r="H1" s="45" t="str">
        <x:v>Интервал между покупками, дней</x:v>
      </x:c>
    </x:row>
    <x:row r="2" ht="22" customHeight="1">
      <x:c r="A2" s="33" t="str">
        <x:v>КЛ-001</x:v>
      </x:c>
      <x:c r="B2" s="33" t="str">
        <x:v>ООО «АлтайКомплект»</x:v>
      </x:c>
      <x:c r="C2" s="34" t="n">
        <x:v>45187</x:v>
      </x:c>
      <x:c r="D2" s="40" t="n">
        <x:v>42000</x:v>
      </x:c>
      <x:c r="E2" s="42" t="str">
        <x:v>Иванова Анна</x:v>
      </x:c>
      <x:c r="F2" s="41" t="n">
        <x:v>1</x:v>
      </x:c>
      <x:c r="G2" s="32" t="str">
        <x:v>Подшипники</x:v>
      </x:c>
      <x:c r="H2" s="41"/>
    </x:row>
    <x:row r="3" ht="22" customHeight="1">
      <x:c r="A3" s="33" t="str">
        <x:v>КЛ-001</x:v>
      </x:c>
      <x:c r="B3" s="33" t="str">
        <x:v>ООО «АлтайКомплект»</x:v>
      </x:c>
      <x:c r="C3" s="34" t="n">
        <x:v>45207</x:v>
      </x:c>
      <x:c r="D3" s="40" t="n">
        <x:v>43000</x:v>
      </x:c>
      <x:c r="E3" s="42" t="str">
        <x:v>Иванова Анна</x:v>
      </x:c>
      <x:c r="F3" s="41" t="n">
        <x:v>1</x:v>
      </x:c>
      <x:c r="G3" s="32" t="str">
        <x:v>Подшипники</x:v>
      </x:c>
      <x:c r="H3" s="41" t="n">
        <x:f>C3-C2</x:f>
        <x:v>20</x:v>
      </x:c>
    </x:row>
    <x:row r="4" ht="22" customHeight="1">
      <x:c r="A4" s="33" t="str">
        <x:v>КЛ-001</x:v>
      </x:c>
      <x:c r="B4" s="33" t="str">
        <x:v>ООО «АлтайКомплект»</x:v>
      </x:c>
      <x:c r="C4" s="34" t="n">
        <x:v>45227</x:v>
      </x:c>
      <x:c r="D4" s="40" t="n">
        <x:v>41000</x:v>
      </x:c>
      <x:c r="E4" s="42" t="str">
        <x:v>Иванова Анна</x:v>
      </x:c>
      <x:c r="F4" s="41" t="n">
        <x:v>1</x:v>
      </x:c>
      <x:c r="G4" s="32" t="str">
        <x:v>Подшипники</x:v>
      </x:c>
      <x:c r="H4" s="41" t="n">
        <x:f>C4-C3</x:f>
        <x:v>20</x:v>
      </x:c>
    </x:row>
    <x:row r="5" ht="22" customHeight="1">
      <x:c r="A5" s="33" t="str">
        <x:v>КЛ-001</x:v>
      </x:c>
      <x:c r="B5" s="33" t="str">
        <x:v>ООО «АлтайКомплект»</x:v>
      </x:c>
      <x:c r="C5" s="34" t="n">
        <x:v>45247</x:v>
      </x:c>
      <x:c r="D5" s="40" t="n">
        <x:v>42000</x:v>
      </x:c>
      <x:c r="E5" s="42" t="str">
        <x:v>Иванова Анна</x:v>
      </x:c>
      <x:c r="F5" s="41" t="n">
        <x:v>1</x:v>
      </x:c>
      <x:c r="G5" s="32" t="str">
        <x:v>Подшипники</x:v>
      </x:c>
      <x:c r="H5" s="41" t="n">
        <x:f>C5-C4</x:f>
        <x:v>20</x:v>
      </x:c>
    </x:row>
    <x:row r="6" ht="22" customHeight="1">
      <x:c r="A6" s="33" t="str">
        <x:v>КЛ-001</x:v>
      </x:c>
      <x:c r="B6" s="33" t="str">
        <x:v>ООО «АлтайКомплект»</x:v>
      </x:c>
      <x:c r="C6" s="34" t="n">
        <x:v>45267</x:v>
      </x:c>
      <x:c r="D6" s="40" t="n">
        <x:v>43000</x:v>
      </x:c>
      <x:c r="E6" s="42" t="str">
        <x:v>Иванова Анна</x:v>
      </x:c>
      <x:c r="F6" s="41" t="n">
        <x:v>1</x:v>
      </x:c>
      <x:c r="G6" s="32" t="str">
        <x:v>Подшипники</x:v>
      </x:c>
      <x:c r="H6" s="41" t="n">
        <x:f>C6-C5</x:f>
        <x:v>20</x:v>
      </x:c>
    </x:row>
    <x:row r="7" ht="22" customHeight="1">
      <x:c r="A7" s="33" t="str">
        <x:v>КЛ-001</x:v>
      </x:c>
      <x:c r="B7" s="33" t="str">
        <x:v>ООО «АлтайКомплект»</x:v>
      </x:c>
      <x:c r="C7" s="34" t="n">
        <x:v>45287</x:v>
      </x:c>
      <x:c r="D7" s="40" t="n">
        <x:v>41000</x:v>
      </x:c>
      <x:c r="E7" s="42" t="str">
        <x:v>Иванова Анна</x:v>
      </x:c>
      <x:c r="F7" s="41" t="n">
        <x:v>1</x:v>
      </x:c>
      <x:c r="G7" s="32" t="str">
        <x:v>Подшипники</x:v>
      </x:c>
      <x:c r="H7" s="41" t="n">
        <x:f>C7-C6</x:f>
        <x:v>20</x:v>
      </x:c>
    </x:row>
    <x:row r="8" ht="22" customHeight="1">
      <x:c r="A8" s="33" t="str">
        <x:v>КЛ-001</x:v>
      </x:c>
      <x:c r="B8" s="33" t="str">
        <x:v>ООО «АлтайКомплект»</x:v>
      </x:c>
      <x:c r="C8" s="34" t="n">
        <x:v>45307</x:v>
      </x:c>
      <x:c r="D8" s="40" t="n">
        <x:v>42000</x:v>
      </x:c>
      <x:c r="E8" s="42" t="str">
        <x:v>Иванова Анна</x:v>
      </x:c>
      <x:c r="F8" s="41" t="n">
        <x:v>1</x:v>
      </x:c>
      <x:c r="G8" s="32" t="str">
        <x:v>Подшипники</x:v>
      </x:c>
      <x:c r="H8" s="41" t="n">
        <x:f>C8-C7</x:f>
        <x:v>20</x:v>
      </x:c>
    </x:row>
    <x:row r="9" ht="22" customHeight="1">
      <x:c r="A9" s="33" t="str">
        <x:v>КЛ-001</x:v>
      </x:c>
      <x:c r="B9" s="33" t="str">
        <x:v>ООО «АлтайКомплект»</x:v>
      </x:c>
      <x:c r="C9" s="34" t="n">
        <x:v>45327</x:v>
      </x:c>
      <x:c r="D9" s="40" t="n">
        <x:v>43000</x:v>
      </x:c>
      <x:c r="E9" s="42" t="str">
        <x:v>Иванова Анна</x:v>
      </x:c>
      <x:c r="F9" s="41" t="n">
        <x:v>1</x:v>
      </x:c>
      <x:c r="G9" s="32" t="str">
        <x:v>Подшипники</x:v>
      </x:c>
      <x:c r="H9" s="41" t="n">
        <x:f>C9-C8</x:f>
        <x:v>20</x:v>
      </x:c>
    </x:row>
    <x:row r="10" ht="22" customHeight="1">
      <x:c r="A10" s="33" t="str">
        <x:v>КЛ-001</x:v>
      </x:c>
      <x:c r="B10" s="33" t="str">
        <x:v>ООО «АлтайКомплект»</x:v>
      </x:c>
      <x:c r="C10" s="34" t="n">
        <x:v>45347</x:v>
      </x:c>
      <x:c r="D10" s="40" t="n">
        <x:v>41000</x:v>
      </x:c>
      <x:c r="E10" s="42" t="str">
        <x:v>Иванова Анна</x:v>
      </x:c>
      <x:c r="F10" s="41" t="n">
        <x:v>1</x:v>
      </x:c>
      <x:c r="G10" s="32" t="str">
        <x:v>Подшипники</x:v>
      </x:c>
      <x:c r="H10" s="41" t="n">
        <x:f>C10-C9</x:f>
        <x:v>20</x:v>
      </x:c>
    </x:row>
    <x:row r="11" ht="22" customHeight="1">
      <x:c r="A11" s="33" t="str">
        <x:v>КЛ-001</x:v>
      </x:c>
      <x:c r="B11" s="33" t="str">
        <x:v>ООО «АлтайКомплект»</x:v>
      </x:c>
      <x:c r="C11" s="34" t="n">
        <x:v>45367</x:v>
      </x:c>
      <x:c r="D11" s="40" t="n">
        <x:v>42000</x:v>
      </x:c>
      <x:c r="E11" s="42" t="str">
        <x:v>Иванова Анна</x:v>
      </x:c>
      <x:c r="F11" s="41" t="n">
        <x:v>1</x:v>
      </x:c>
      <x:c r="G11" s="32" t="str">
        <x:v>Подшипники</x:v>
      </x:c>
      <x:c r="H11" s="41" t="n">
        <x:f>C11-C10</x:f>
        <x:v>20</x:v>
      </x:c>
    </x:row>
    <x:row r="12" ht="22" customHeight="1">
      <x:c r="A12" s="33" t="str">
        <x:v>КЛ-001</x:v>
      </x:c>
      <x:c r="B12" s="33" t="str">
        <x:v>ООО «АлтайКомплект»</x:v>
      </x:c>
      <x:c r="C12" s="34" t="n">
        <x:v>45387</x:v>
      </x:c>
      <x:c r="D12" s="40" t="n">
        <x:v>43000</x:v>
      </x:c>
      <x:c r="E12" s="42" t="str">
        <x:v>Иванова Анна</x:v>
      </x:c>
      <x:c r="F12" s="41" t="n">
        <x:v>1</x:v>
      </x:c>
      <x:c r="G12" s="32" t="str">
        <x:v>Подшипники</x:v>
      </x:c>
      <x:c r="H12" s="41" t="n">
        <x:f>C12-C11</x:f>
        <x:v>20</x:v>
      </x:c>
    </x:row>
    <x:row r="13" ht="22" customHeight="1">
      <x:c r="A13" s="33" t="str">
        <x:v>КЛ-001</x:v>
      </x:c>
      <x:c r="B13" s="33" t="str">
        <x:v>ООО «АлтайКомплект»</x:v>
      </x:c>
      <x:c r="C13" s="34" t="n">
        <x:v>45407</x:v>
      </x:c>
      <x:c r="D13" s="40" t="n">
        <x:v>41000</x:v>
      </x:c>
      <x:c r="E13" s="42" t="str">
        <x:v>Иванова Анна</x:v>
      </x:c>
      <x:c r="F13" s="41" t="n">
        <x:v>1</x:v>
      </x:c>
      <x:c r="G13" s="32" t="str">
        <x:v>Подшипники</x:v>
      </x:c>
      <x:c r="H13" s="41" t="n">
        <x:f>C13-C12</x:f>
        <x:v>20</x:v>
      </x:c>
    </x:row>
    <x:row r="14" ht="22" customHeight="1">
      <x:c r="A14" s="33" t="str">
        <x:v>КЛ-001</x:v>
      </x:c>
      <x:c r="B14" s="33" t="str">
        <x:v>ООО «АлтайКомплект»</x:v>
      </x:c>
      <x:c r="C14" s="34" t="n">
        <x:v>45427</x:v>
      </x:c>
      <x:c r="D14" s="40" t="n">
        <x:v>42000</x:v>
      </x:c>
      <x:c r="E14" s="42" t="str">
        <x:v>Иванова Анна</x:v>
      </x:c>
      <x:c r="F14" s="41" t="n">
        <x:v>1</x:v>
      </x:c>
      <x:c r="G14" s="32" t="str">
        <x:v>Подшипники</x:v>
      </x:c>
      <x:c r="H14" s="41" t="n">
        <x:f>C14-C13</x:f>
        <x:v>20</x:v>
      </x:c>
    </x:row>
    <x:row r="15" ht="22" customHeight="1">
      <x:c r="A15" s="33" t="str">
        <x:v>КЛ-001</x:v>
      </x:c>
      <x:c r="B15" s="33" t="str">
        <x:v>ООО «АлтайКомплект»</x:v>
      </x:c>
      <x:c r="C15" s="34" t="n">
        <x:v>45447</x:v>
      </x:c>
      <x:c r="D15" s="40" t="n">
        <x:v>43000</x:v>
      </x:c>
      <x:c r="E15" s="42" t="str">
        <x:v>Иванова Анна</x:v>
      </x:c>
      <x:c r="F15" s="41" t="n">
        <x:v>1</x:v>
      </x:c>
      <x:c r="G15" s="32" t="str">
        <x:v>Подшипники</x:v>
      </x:c>
      <x:c r="H15" s="41" t="n">
        <x:f>C15-C14</x:f>
        <x:v>20</x:v>
      </x:c>
    </x:row>
    <x:row r="16" ht="22" customHeight="1">
      <x:c r="A16" s="33" t="str">
        <x:v>КЛ-001</x:v>
      </x:c>
      <x:c r="B16" s="33" t="str">
        <x:v>ООО «АлтайКомплект»</x:v>
      </x:c>
      <x:c r="C16" s="34" t="n">
        <x:v>45467</x:v>
      </x:c>
      <x:c r="D16" s="40" t="n">
        <x:v>41000</x:v>
      </x:c>
      <x:c r="E16" s="42" t="str">
        <x:v>Иванова Анна</x:v>
      </x:c>
      <x:c r="F16" s="41" t="n">
        <x:v>1</x:v>
      </x:c>
      <x:c r="G16" s="32" t="str">
        <x:v>Подшипники</x:v>
      </x:c>
      <x:c r="H16" s="41" t="n">
        <x:f>C16-C15</x:f>
        <x:v>20</x:v>
      </x:c>
    </x:row>
    <x:row r="17" ht="22" customHeight="1">
      <x:c r="A17" s="33" t="str">
        <x:v>КЛ-001</x:v>
      </x:c>
      <x:c r="B17" s="33" t="str">
        <x:v>ООО «АлтайКомплект»</x:v>
      </x:c>
      <x:c r="C17" s="34" t="n">
        <x:v>45487</x:v>
      </x:c>
      <x:c r="D17" s="40" t="n">
        <x:v>42000</x:v>
      </x:c>
      <x:c r="E17" s="42" t="str">
        <x:v>Иванова Анна</x:v>
      </x:c>
      <x:c r="F17" s="41" t="n">
        <x:v>1</x:v>
      </x:c>
      <x:c r="G17" s="32" t="str">
        <x:v>Подшипники</x:v>
      </x:c>
      <x:c r="H17" s="41" t="n">
        <x:f>C17-C16</x:f>
        <x:v>20</x:v>
      </x:c>
    </x:row>
    <x:row r="18" ht="22" customHeight="1">
      <x:c r="A18" s="33" t="str">
        <x:v>КЛ-001</x:v>
      </x:c>
      <x:c r="B18" s="33" t="str">
        <x:v>ООО «АлтайКомплект»</x:v>
      </x:c>
      <x:c r="C18" s="34" t="n">
        <x:v>45507</x:v>
      </x:c>
      <x:c r="D18" s="40" t="n">
        <x:v>43000</x:v>
      </x:c>
      <x:c r="E18" s="42" t="str">
        <x:v>Иванова Анна</x:v>
      </x:c>
      <x:c r="F18" s="41" t="n">
        <x:v>1</x:v>
      </x:c>
      <x:c r="G18" s="32" t="str">
        <x:v>Подшипники</x:v>
      </x:c>
      <x:c r="H18" s="41" t="n">
        <x:f>C18-C17</x:f>
        <x:v>20</x:v>
      </x:c>
    </x:row>
    <x:row r="19" ht="22" customHeight="1">
      <x:c r="A19" s="33" t="str">
        <x:v>КЛ-001</x:v>
      </x:c>
      <x:c r="B19" s="33" t="str">
        <x:v>ООО «АлтайКомплект»</x:v>
      </x:c>
      <x:c r="C19" s="34" t="n">
        <x:v>45527</x:v>
      </x:c>
      <x:c r="D19" s="40" t="n">
        <x:v>41000</x:v>
      </x:c>
      <x:c r="E19" s="42" t="str">
        <x:v>Иванова Анна</x:v>
      </x:c>
      <x:c r="F19" s="41" t="n">
        <x:v>1</x:v>
      </x:c>
      <x:c r="G19" s="32" t="str">
        <x:v>Подшипники</x:v>
      </x:c>
      <x:c r="H19" s="41" t="n">
        <x:f>C19-C18</x:f>
        <x:v>20</x:v>
      </x:c>
    </x:row>
    <x:row r="20" ht="22" customHeight="1">
      <x:c r="A20" s="33" t="str">
        <x:v>КЛ-001</x:v>
      </x:c>
      <x:c r="B20" s="33" t="str">
        <x:v>ООО «АлтайКомплект»</x:v>
      </x:c>
      <x:c r="C20" s="34" t="n">
        <x:v>45547</x:v>
      </x:c>
      <x:c r="D20" s="40" t="n">
        <x:v>42000</x:v>
      </x:c>
      <x:c r="E20" s="42" t="str">
        <x:v>Иванова Анна</x:v>
      </x:c>
      <x:c r="F20" s="41" t="n">
        <x:v>1</x:v>
      </x:c>
      <x:c r="G20" s="32" t="str">
        <x:v>Подшипники</x:v>
      </x:c>
      <x:c r="H20" s="41" t="n">
        <x:f>C20-C19</x:f>
        <x:v>20</x:v>
      </x:c>
    </x:row>
    <x:row r="21" ht="22" customHeight="1">
      <x:c r="A21" s="33" t="str">
        <x:v>КЛ-001</x:v>
      </x:c>
      <x:c r="B21" s="33" t="str">
        <x:v>ООО «АлтайКомплект»</x:v>
      </x:c>
      <x:c r="C21" s="34" t="n">
        <x:v>45567</x:v>
      </x:c>
      <x:c r="D21" s="40" t="n">
        <x:v>43000</x:v>
      </x:c>
      <x:c r="E21" s="42" t="str">
        <x:v>Иванова Анна</x:v>
      </x:c>
      <x:c r="F21" s="41" t="n">
        <x:v>1</x:v>
      </x:c>
      <x:c r="G21" s="32" t="str">
        <x:v>Подшипники</x:v>
      </x:c>
      <x:c r="H21" s="41" t="n">
        <x:f>C21-C20</x:f>
        <x:v>20</x:v>
      </x:c>
    </x:row>
    <x:row r="22" ht="22" customHeight="1">
      <x:c r="A22" s="33" t="str">
        <x:v>КЛ-001</x:v>
      </x:c>
      <x:c r="B22" s="33" t="str">
        <x:v>ООО «АлтайКомплект»</x:v>
      </x:c>
      <x:c r="C22" s="34" t="n">
        <x:v>45587</x:v>
      </x:c>
      <x:c r="D22" s="40" t="n">
        <x:v>41000</x:v>
      </x:c>
      <x:c r="E22" s="42" t="str">
        <x:v>Иванова Анна</x:v>
      </x:c>
      <x:c r="F22" s="41" t="n">
        <x:v>1</x:v>
      </x:c>
      <x:c r="G22" s="32" t="str">
        <x:v>Подшипники</x:v>
      </x:c>
      <x:c r="H22" s="41" t="n">
        <x:f>C22-C21</x:f>
        <x:v>20</x:v>
      </x:c>
    </x:row>
    <x:row r="23" ht="22" customHeight="1">
      <x:c r="A23" s="33" t="str">
        <x:v>КЛ-001</x:v>
      </x:c>
      <x:c r="B23" s="33" t="str">
        <x:v>ООО «АлтайКомплект»</x:v>
      </x:c>
      <x:c r="C23" s="34" t="n">
        <x:v>45607</x:v>
      </x:c>
      <x:c r="D23" s="40" t="n">
        <x:v>42000</x:v>
      </x:c>
      <x:c r="E23" s="42" t="str">
        <x:v>Иванова Анна</x:v>
      </x:c>
      <x:c r="F23" s="41" t="n">
        <x:v>1</x:v>
      </x:c>
      <x:c r="G23" s="32" t="str">
        <x:v>Подшипники</x:v>
      </x:c>
      <x:c r="H23" s="41" t="n">
        <x:f>C23-C22</x:f>
        <x:v>20</x:v>
      </x:c>
    </x:row>
    <x:row r="24" ht="22" customHeight="1">
      <x:c r="A24" s="33" t="str">
        <x:v>КЛ-001</x:v>
      </x:c>
      <x:c r="B24" s="33" t="str">
        <x:v>ООО «АлтайКомплект»</x:v>
      </x:c>
      <x:c r="C24" s="34" t="n">
        <x:v>45627</x:v>
      </x:c>
      <x:c r="D24" s="40" t="n">
        <x:v>43000</x:v>
      </x:c>
      <x:c r="E24" s="42" t="str">
        <x:v>Иванова Анна</x:v>
      </x:c>
      <x:c r="F24" s="41" t="n">
        <x:v>1</x:v>
      </x:c>
      <x:c r="G24" s="32" t="str">
        <x:v>Подшипники</x:v>
      </x:c>
      <x:c r="H24" s="41" t="n">
        <x:f>C24-C23</x:f>
        <x:v>20</x:v>
      </x:c>
    </x:row>
    <x:row r="25" ht="22" customHeight="1">
      <x:c r="A25" s="33" t="str">
        <x:v>КЛ-001</x:v>
      </x:c>
      <x:c r="B25" s="33" t="str">
        <x:v>ООО «АлтайКомплект»</x:v>
      </x:c>
      <x:c r="C25" s="34" t="n">
        <x:v>45647</x:v>
      </x:c>
      <x:c r="D25" s="40" t="n">
        <x:v>41000</x:v>
      </x:c>
      <x:c r="E25" s="42" t="str">
        <x:v>Иванова Анна</x:v>
      </x:c>
      <x:c r="F25" s="41" t="n">
        <x:v>1</x:v>
      </x:c>
      <x:c r="G25" s="32" t="str">
        <x:v>Подшипники</x:v>
      </x:c>
      <x:c r="H25" s="41" t="n">
        <x:f>C25-C24</x:f>
        <x:v>20</x:v>
      </x:c>
    </x:row>
    <x:row r="26" ht="22" customHeight="1">
      <x:c r="A26" s="33" t="str">
        <x:v>КЛ-001</x:v>
      </x:c>
      <x:c r="B26" s="33" t="str">
        <x:v>ООО «АлтайКомплект»</x:v>
      </x:c>
      <x:c r="C26" s="34" t="n">
        <x:v>45667</x:v>
      </x:c>
      <x:c r="D26" s="40" t="n">
        <x:v>42000</x:v>
      </x:c>
      <x:c r="E26" s="42" t="str">
        <x:v>Иванова Анна</x:v>
      </x:c>
      <x:c r="F26" s="41" t="n">
        <x:v>1</x:v>
      </x:c>
      <x:c r="G26" s="32" t="str">
        <x:v>Подшипники</x:v>
      </x:c>
      <x:c r="H26" s="41" t="n">
        <x:f>C26-C25</x:f>
        <x:v>20</x:v>
      </x:c>
    </x:row>
    <x:row r="27" ht="22" customHeight="1">
      <x:c r="A27" s="33" t="str">
        <x:v>КЛ-001</x:v>
      </x:c>
      <x:c r="B27" s="33" t="str">
        <x:v>ООО «АлтайКомплект»</x:v>
      </x:c>
      <x:c r="C27" s="34" t="n">
        <x:v>45687</x:v>
      </x:c>
      <x:c r="D27" s="40" t="n">
        <x:v>43000</x:v>
      </x:c>
      <x:c r="E27" s="42" t="str">
        <x:v>Иванова Анна</x:v>
      </x:c>
      <x:c r="F27" s="41" t="n">
        <x:v>1</x:v>
      </x:c>
      <x:c r="G27" s="32" t="str">
        <x:v>Подшипники</x:v>
      </x:c>
      <x:c r="H27" s="41" t="n">
        <x:f>C27-C26</x:f>
        <x:v>20</x:v>
      </x:c>
    </x:row>
    <x:row r="28" ht="22" customHeight="1">
      <x:c r="A28" s="33" t="str">
        <x:v>КЛ-001</x:v>
      </x:c>
      <x:c r="B28" s="33" t="str">
        <x:v>ООО «АлтайКомплект»</x:v>
      </x:c>
      <x:c r="C28" s="34" t="n">
        <x:v>45707</x:v>
      </x:c>
      <x:c r="D28" s="40" t="n">
        <x:v>41000</x:v>
      </x:c>
      <x:c r="E28" s="42" t="str">
        <x:v>Иванова Анна</x:v>
      </x:c>
      <x:c r="F28" s="41" t="n">
        <x:v>1</x:v>
      </x:c>
      <x:c r="G28" s="32" t="str">
        <x:v>Подшипники</x:v>
      </x:c>
      <x:c r="H28" s="41" t="n">
        <x:f>C28-C27</x:f>
        <x:v>20</x:v>
      </x:c>
    </x:row>
    <x:row r="29" ht="22" customHeight="1">
      <x:c r="A29" s="33" t="str">
        <x:v>КЛ-001</x:v>
      </x:c>
      <x:c r="B29" s="33" t="str">
        <x:v>ООО «АлтайКомплект»</x:v>
      </x:c>
      <x:c r="C29" s="34" t="n">
        <x:v>45727</x:v>
      </x:c>
      <x:c r="D29" s="40" t="n">
        <x:v>42000</x:v>
      </x:c>
      <x:c r="E29" s="42" t="str">
        <x:v>Иванова Анна</x:v>
      </x:c>
      <x:c r="F29" s="41" t="n">
        <x:v>1</x:v>
      </x:c>
      <x:c r="G29" s="32" t="str">
        <x:v>Подшипники</x:v>
      </x:c>
      <x:c r="H29" s="41" t="n">
        <x:f>C29-C28</x:f>
        <x:v>20</x:v>
      </x:c>
    </x:row>
    <x:row r="30" ht="22" customHeight="1">
      <x:c r="A30" s="33" t="str">
        <x:v>КЛ-001</x:v>
      </x:c>
      <x:c r="B30" s="33" t="str">
        <x:v>ООО «АлтайКомплект»</x:v>
      </x:c>
      <x:c r="C30" s="34" t="n">
        <x:v>45747</x:v>
      </x:c>
      <x:c r="D30" s="40" t="n">
        <x:v>43000</x:v>
      </x:c>
      <x:c r="E30" s="42" t="str">
        <x:v>Иванова Анна</x:v>
      </x:c>
      <x:c r="F30" s="41" t="n">
        <x:v>1</x:v>
      </x:c>
      <x:c r="G30" s="32" t="str">
        <x:v>Подшипники</x:v>
      </x:c>
      <x:c r="H30" s="41" t="n">
        <x:f>C30-C29</x:f>
        <x:v>20</x:v>
      </x:c>
    </x:row>
    <x:row r="31" ht="22" customHeight="1">
      <x:c r="A31" s="33" t="str">
        <x:v>КЛ-001</x:v>
      </x:c>
      <x:c r="B31" s="33" t="str">
        <x:v>ООО «АлтайКомплект»</x:v>
      </x:c>
      <x:c r="C31" s="34" t="n">
        <x:v>45767</x:v>
      </x:c>
      <x:c r="D31" s="40" t="n">
        <x:v>41000</x:v>
      </x:c>
      <x:c r="E31" s="42" t="str">
        <x:v>Иванова Анна</x:v>
      </x:c>
      <x:c r="F31" s="41" t="n">
        <x:v>1</x:v>
      </x:c>
      <x:c r="G31" s="32" t="str">
        <x:v>Подшипники</x:v>
      </x:c>
      <x:c r="H31" s="41" t="n">
        <x:f>C31-C30</x:f>
        <x:v>20</x:v>
      </x:c>
    </x:row>
    <x:row r="32" ht="22" customHeight="1">
      <x:c r="A32" s="33" t="str">
        <x:v>КЛ-001</x:v>
      </x:c>
      <x:c r="B32" s="33" t="str">
        <x:v>ООО «АлтайКомплект»</x:v>
      </x:c>
      <x:c r="C32" s="34" t="n">
        <x:v>45787</x:v>
      </x:c>
      <x:c r="D32" s="40" t="n">
        <x:v>42000</x:v>
      </x:c>
      <x:c r="E32" s="42" t="str">
        <x:v>Иванова Анна</x:v>
      </x:c>
      <x:c r="F32" s="41" t="n">
        <x:v>1</x:v>
      </x:c>
      <x:c r="G32" s="32" t="str">
        <x:v>Подшипники</x:v>
      </x:c>
      <x:c r="H32" s="41" t="n">
        <x:f>C32-C31</x:f>
        <x:v>20</x:v>
      </x:c>
    </x:row>
    <x:row r="33" ht="22" customHeight="1">
      <x:c r="A33" s="33" t="str">
        <x:v>КЛ-001</x:v>
      </x:c>
      <x:c r="B33" s="33" t="str">
        <x:v>ООО «АлтайКомплект»</x:v>
      </x:c>
      <x:c r="C33" s="34" t="n">
        <x:v>45807</x:v>
      </x:c>
      <x:c r="D33" s="40" t="n">
        <x:v>43000</x:v>
      </x:c>
      <x:c r="E33" s="42" t="str">
        <x:v>Иванова Анна</x:v>
      </x:c>
      <x:c r="F33" s="41" t="n">
        <x:v>1</x:v>
      </x:c>
      <x:c r="G33" s="32" t="str">
        <x:v>Подшипники</x:v>
      </x:c>
      <x:c r="H33" s="41" t="n">
        <x:f>C33-C32</x:f>
        <x:v>20</x:v>
      </x:c>
    </x:row>
    <x:row r="34" ht="22" customHeight="1">
      <x:c r="A34" s="33" t="str">
        <x:v>КЛ-001</x:v>
      </x:c>
      <x:c r="B34" s="33" t="str">
        <x:v>ООО «АлтайКомплект»</x:v>
      </x:c>
      <x:c r="C34" s="34" t="n">
        <x:v>45827</x:v>
      </x:c>
      <x:c r="D34" s="40" t="n">
        <x:v>41000</x:v>
      </x:c>
      <x:c r="E34" s="42" t="str">
        <x:v>Иванова Анна</x:v>
      </x:c>
      <x:c r="F34" s="41" t="n">
        <x:v>1</x:v>
      </x:c>
      <x:c r="G34" s="32" t="str">
        <x:v>Подшипники</x:v>
      </x:c>
      <x:c r="H34" s="41" t="n">
        <x:f>C34-C33</x:f>
        <x:v>20</x:v>
      </x:c>
    </x:row>
    <x:row r="35" ht="22" customHeight="1">
      <x:c r="A35" s="33" t="str">
        <x:v>КЛ-001</x:v>
      </x:c>
      <x:c r="B35" s="33" t="str">
        <x:v>ООО «АлтайКомплект»</x:v>
      </x:c>
      <x:c r="C35" s="34" t="n">
        <x:v>45847</x:v>
      </x:c>
      <x:c r="D35" s="40" t="n">
        <x:v>42000</x:v>
      </x:c>
      <x:c r="E35" s="42" t="str">
        <x:v>Иванова Анна</x:v>
      </x:c>
      <x:c r="F35" s="41" t="n">
        <x:v>1</x:v>
      </x:c>
      <x:c r="G35" s="32" t="str">
        <x:v>Подшипники</x:v>
      </x:c>
      <x:c r="H35" s="41" t="n">
        <x:f>C35-C34</x:f>
        <x:v>20</x:v>
      </x:c>
    </x:row>
    <x:row r="36" ht="22" customHeight="1">
      <x:c r="A36" s="33" t="str">
        <x:v>КЛ-001</x:v>
      </x:c>
      <x:c r="B36" s="33" t="str">
        <x:v>ООО «АлтайКомплект»</x:v>
      </x:c>
      <x:c r="C36" s="34" t="n">
        <x:v>45867</x:v>
      </x:c>
      <x:c r="D36" s="40" t="n">
        <x:v>43000</x:v>
      </x:c>
      <x:c r="E36" s="42" t="str">
        <x:v>Иванова Анна</x:v>
      </x:c>
      <x:c r="F36" s="41" t="n">
        <x:v>1</x:v>
      </x:c>
      <x:c r="G36" s="32" t="str">
        <x:v>Подшипники</x:v>
      </x:c>
      <x:c r="H36" s="41" t="n">
        <x:f>C36-C35</x:f>
        <x:v>20</x:v>
      </x:c>
    </x:row>
    <x:row r="37" ht="22" customHeight="1">
      <x:c r="A37" s="33" t="str">
        <x:v>КЛ-001</x:v>
      </x:c>
      <x:c r="B37" s="33" t="str">
        <x:v>ООО «АлтайКомплект»</x:v>
      </x:c>
      <x:c r="C37" s="34" t="n">
        <x:v>45887</x:v>
      </x:c>
      <x:c r="D37" s="40" t="n">
        <x:v>41000</x:v>
      </x:c>
      <x:c r="E37" s="42" t="str">
        <x:v>Иванова Анна</x:v>
      </x:c>
      <x:c r="F37" s="41" t="n">
        <x:v>1</x:v>
      </x:c>
      <x:c r="G37" s="32" t="str">
        <x:v>Подшипники</x:v>
      </x:c>
      <x:c r="H37" s="41" t="n">
        <x:f>C37-C36</x:f>
        <x:v>20</x:v>
      </x:c>
    </x:row>
    <x:row r="38" ht="22" customHeight="1">
      <x:c r="A38" s="33" t="str">
        <x:v>КЛ-001</x:v>
      </x:c>
      <x:c r="B38" s="33" t="str">
        <x:v>ООО «АлтайКомплект»</x:v>
      </x:c>
      <x:c r="C38" s="34" t="n">
        <x:v>45907</x:v>
      </x:c>
      <x:c r="D38" s="40" t="n">
        <x:v>42000</x:v>
      </x:c>
      <x:c r="E38" s="42" t="str">
        <x:v>Иванова Анна</x:v>
      </x:c>
      <x:c r="F38" s="41" t="n">
        <x:v>1</x:v>
      </x:c>
      <x:c r="G38" s="32" t="str">
        <x:v>Подшипники</x:v>
      </x:c>
      <x:c r="H38" s="41" t="n">
        <x:f>C38-C37</x:f>
        <x:v>20</x:v>
      </x:c>
    </x:row>
    <x:row r="39" ht="22" customHeight="1">
      <x:c r="A39" s="33" t="str">
        <x:v>КЛ-001</x:v>
      </x:c>
      <x:c r="B39" s="33" t="str">
        <x:v>ООО «АлтайКомплект»</x:v>
      </x:c>
      <x:c r="C39" s="34" t="n">
        <x:v>45927</x:v>
      </x:c>
      <x:c r="D39" s="40" t="n">
        <x:v>43000</x:v>
      </x:c>
      <x:c r="E39" s="42" t="str">
        <x:v>Иванова Анна</x:v>
      </x:c>
      <x:c r="F39" s="41" t="n">
        <x:v>1</x:v>
      </x:c>
      <x:c r="G39" s="32" t="str">
        <x:v>Подшипники</x:v>
      </x:c>
      <x:c r="H39" s="41" t="n">
        <x:f>C39-C38</x:f>
        <x:v>20</x:v>
      </x:c>
    </x:row>
    <x:row r="40" ht="22" customHeight="1">
      <x:c r="A40" s="33" t="str">
        <x:v>КЛ-001</x:v>
      </x:c>
      <x:c r="B40" s="33" t="str">
        <x:v>ООО «АлтайКомплект»</x:v>
      </x:c>
      <x:c r="C40" s="34" t="n">
        <x:v>45947</x:v>
      </x:c>
      <x:c r="D40" s="40" t="n">
        <x:v>41000</x:v>
      </x:c>
      <x:c r="E40" s="42" t="str">
        <x:v>Иванова Анна</x:v>
      </x:c>
      <x:c r="F40" s="41" t="n">
        <x:v>1</x:v>
      </x:c>
      <x:c r="G40" s="32" t="str">
        <x:v>Подшипники</x:v>
      </x:c>
      <x:c r="H40" s="41" t="n">
        <x:f>C40-C39</x:f>
        <x:v>20</x:v>
      </x:c>
    </x:row>
    <x:row r="41" ht="22" customHeight="1">
      <x:c r="A41" s="33" t="str">
        <x:v>КЛ-001</x:v>
      </x:c>
      <x:c r="B41" s="33" t="str">
        <x:v>ООО «АлтайКомплект»</x:v>
      </x:c>
      <x:c r="C41" s="34" t="n">
        <x:v>45967</x:v>
      </x:c>
      <x:c r="D41" s="40" t="n">
        <x:v>42000</x:v>
      </x:c>
      <x:c r="E41" s="42" t="str">
        <x:v>Иванова Анна</x:v>
      </x:c>
      <x:c r="F41" s="41" t="n">
        <x:v>1</x:v>
      </x:c>
      <x:c r="G41" s="32" t="str">
        <x:v>Подшипники</x:v>
      </x:c>
      <x:c r="H41" s="41" t="n">
        <x:f>C41-C40</x:f>
        <x:v>20</x:v>
      </x:c>
    </x:row>
    <x:row r="42" ht="22" customHeight="1">
      <x:c r="A42" s="33" t="str">
        <x:v>КЛ-001</x:v>
      </x:c>
      <x:c r="B42" s="33" t="str">
        <x:v>ООО «АлтайКомплект»</x:v>
      </x:c>
      <x:c r="C42" s="34" t="n">
        <x:v>45987</x:v>
      </x:c>
      <x:c r="D42" s="40" t="n">
        <x:v>43000</x:v>
      </x:c>
      <x:c r="E42" s="42" t="str">
        <x:v>Иванова Анна</x:v>
      </x:c>
      <x:c r="F42" s="41" t="n">
        <x:v>1</x:v>
      </x:c>
      <x:c r="G42" s="32" t="str">
        <x:v>Подшипники</x:v>
      </x:c>
      <x:c r="H42" s="41" t="n">
        <x:f>C42-C41</x:f>
        <x:v>20</x:v>
      </x:c>
    </x:row>
    <x:row r="43" ht="22" customHeight="1">
      <x:c r="A43" s="33" t="str">
        <x:v>КЛ-001</x:v>
      </x:c>
      <x:c r="B43" s="33" t="str">
        <x:v>ООО «АлтайКомплект»</x:v>
      </x:c>
      <x:c r="C43" s="34" t="n">
        <x:v>46007</x:v>
      </x:c>
      <x:c r="D43" s="40" t="n">
        <x:v>41000</x:v>
      </x:c>
      <x:c r="E43" s="42" t="str">
        <x:v>Иванова Анна</x:v>
      </x:c>
      <x:c r="F43" s="41" t="n">
        <x:v>1</x:v>
      </x:c>
      <x:c r="G43" s="32" t="str">
        <x:v>Подшипники</x:v>
      </x:c>
      <x:c r="H43" s="41" t="n">
        <x:f>C43-C42</x:f>
        <x:v>20</x:v>
      </x:c>
    </x:row>
    <x:row r="44" ht="22" customHeight="1">
      <x:c r="A44" s="33" t="str">
        <x:v>КЛ-001</x:v>
      </x:c>
      <x:c r="B44" s="33" t="str">
        <x:v>ООО «АлтайКомплект»</x:v>
      </x:c>
      <x:c r="C44" s="34" t="n">
        <x:v>46027</x:v>
      </x:c>
      <x:c r="D44" s="40" t="n">
        <x:v>42000</x:v>
      </x:c>
      <x:c r="E44" s="42" t="str">
        <x:v>Иванова Анна</x:v>
      </x:c>
      <x:c r="F44" s="41" t="n">
        <x:v>1</x:v>
      </x:c>
      <x:c r="G44" s="32" t="str">
        <x:v>Подшипники</x:v>
      </x:c>
      <x:c r="H44" s="41" t="n">
        <x:f>C44-C43</x:f>
        <x:v>20</x:v>
      </x:c>
    </x:row>
    <x:row r="45" ht="22" customHeight="1">
      <x:c r="A45" s="33" t="str">
        <x:v>КЛ-001</x:v>
      </x:c>
      <x:c r="B45" s="33" t="str">
        <x:v>ООО «АлтайКомплект»</x:v>
      </x:c>
      <x:c r="C45" s="34" t="n">
        <x:v>46047</x:v>
      </x:c>
      <x:c r="D45" s="40" t="n">
        <x:v>43000</x:v>
      </x:c>
      <x:c r="E45" s="42" t="str">
        <x:v>Иванова Анна</x:v>
      </x:c>
      <x:c r="F45" s="41" t="n">
        <x:v>1</x:v>
      </x:c>
      <x:c r="G45" s="32" t="str">
        <x:v>Подшипники</x:v>
      </x:c>
      <x:c r="H45" s="41" t="n">
        <x:f>C45-C44</x:f>
        <x:v>20</x:v>
      </x:c>
    </x:row>
    <x:row r="46" ht="22" customHeight="1">
      <x:c r="A46" s="33" t="str">
        <x:v>КЛ-001</x:v>
      </x:c>
      <x:c r="B46" s="33" t="str">
        <x:v>ООО «АлтайКомплект»</x:v>
      </x:c>
      <x:c r="C46" s="34" t="n">
        <x:v>46067</x:v>
      </x:c>
      <x:c r="D46" s="40" t="n">
        <x:v>41000</x:v>
      </x:c>
      <x:c r="E46" s="42" t="str">
        <x:v>Иванова Анна</x:v>
      </x:c>
      <x:c r="F46" s="41" t="n">
        <x:v>1</x:v>
      </x:c>
      <x:c r="G46" s="32" t="str">
        <x:v>Подшипники</x:v>
      </x:c>
      <x:c r="H46" s="41" t="n">
        <x:f>C46-C45</x:f>
        <x:v>20</x:v>
      </x:c>
    </x:row>
    <x:row r="47" ht="22" customHeight="1">
      <x:c r="A47" s="33" t="str">
        <x:v>КЛ-001</x:v>
      </x:c>
      <x:c r="B47" s="33" t="str">
        <x:v>ООО «АлтайКомплект»</x:v>
      </x:c>
      <x:c r="C47" s="34" t="n">
        <x:v>46087</x:v>
      </x:c>
      <x:c r="D47" s="40" t="n">
        <x:v>42000</x:v>
      </x:c>
      <x:c r="E47" s="42" t="str">
        <x:v>Иванова Анна</x:v>
      </x:c>
      <x:c r="F47" s="41" t="n">
        <x:v>1</x:v>
      </x:c>
      <x:c r="G47" s="32" t="str">
        <x:v>Подшипники</x:v>
      </x:c>
      <x:c r="H47" s="41" t="n">
        <x:f>C47-C46</x:f>
        <x:v>20</x:v>
      </x:c>
    </x:row>
    <x:row r="48" ht="22" customHeight="1">
      <x:c r="A48" s="33" t="str">
        <x:v>КЛ-001</x:v>
      </x:c>
      <x:c r="B48" s="33" t="str">
        <x:v>ООО «АлтайКомплект»</x:v>
      </x:c>
      <x:c r="C48" s="34" t="n">
        <x:v>46107</x:v>
      </x:c>
      <x:c r="D48" s="40" t="n">
        <x:v>43000</x:v>
      </x:c>
      <x:c r="E48" s="42" t="str">
        <x:v>Иванова Анна</x:v>
      </x:c>
      <x:c r="F48" s="41" t="n">
        <x:v>1</x:v>
      </x:c>
      <x:c r="G48" s="32" t="str">
        <x:v>Подшипники</x:v>
      </x:c>
      <x:c r="H48" s="41" t="n">
        <x:f>C48-C47</x:f>
        <x:v>20</x:v>
      </x:c>
    </x:row>
    <x:row r="49" ht="22" customHeight="1">
      <x:c r="A49" s="33" t="str">
        <x:v>КЛ-001</x:v>
      </x:c>
      <x:c r="B49" s="33" t="str">
        <x:v>ООО «АлтайКомплект»</x:v>
      </x:c>
      <x:c r="C49" s="34" t="n">
        <x:v>46127</x:v>
      </x:c>
      <x:c r="D49" s="40" t="n">
        <x:v>41000</x:v>
      </x:c>
      <x:c r="E49" s="42" t="str">
        <x:v>Иванова Анна</x:v>
      </x:c>
      <x:c r="F49" s="41" t="n">
        <x:v>1</x:v>
      </x:c>
      <x:c r="G49" s="32" t="str">
        <x:v>Подшипники</x:v>
      </x:c>
      <x:c r="H49" s="41" t="n">
        <x:f>C49-C48</x:f>
        <x:v>20</x:v>
      </x:c>
    </x:row>
    <x:row r="50" ht="22" customHeight="1">
      <x:c r="A50" s="33" t="str">
        <x:v>КЛ-001</x:v>
      </x:c>
      <x:c r="B50" s="33" t="str">
        <x:v>ООО «АлтайКомплект»</x:v>
      </x:c>
      <x:c r="C50" s="34" t="n">
        <x:v>46147</x:v>
      </x:c>
      <x:c r="D50" s="40" t="n">
        <x:v>42000</x:v>
      </x:c>
      <x:c r="E50" s="42" t="str">
        <x:v>Иванова Анна</x:v>
      </x:c>
      <x:c r="F50" s="41" t="n">
        <x:v>1</x:v>
      </x:c>
      <x:c r="G50" s="32" t="str">
        <x:v>Подшипники</x:v>
      </x:c>
      <x:c r="H50" s="41" t="n">
        <x:f>C50-C49</x:f>
        <x:v>20</x:v>
      </x:c>
    </x:row>
    <x:row r="51" ht="22" customHeight="1">
      <x:c r="A51" s="33" t="str">
        <x:v>КЛ-001</x:v>
      </x:c>
      <x:c r="B51" s="33" t="str">
        <x:v>ООО «АлтайКомплект»</x:v>
      </x:c>
      <x:c r="C51" s="34" t="n">
        <x:v>46167</x:v>
      </x:c>
      <x:c r="D51" s="40" t="n">
        <x:v>43000</x:v>
      </x:c>
      <x:c r="E51" s="42" t="str">
        <x:v>Иванова Анна</x:v>
      </x:c>
      <x:c r="F51" s="41" t="n">
        <x:v>1</x:v>
      </x:c>
      <x:c r="G51" s="32" t="str">
        <x:v>Подшипники</x:v>
      </x:c>
      <x:c r="H51" s="41" t="n">
        <x:f>C51-C50</x:f>
        <x:v>20</x:v>
      </x:c>
    </x:row>
    <x:row r="52" ht="22" customHeight="1">
      <x:c r="A52" s="33" t="str">
        <x:v>КЛ-001</x:v>
      </x:c>
      <x:c r="B52" s="33" t="str">
        <x:v>ООО «АлтайКомплект»</x:v>
      </x:c>
      <x:c r="C52" s="34" t="n">
        <x:v>46187</x:v>
      </x:c>
      <x:c r="D52" s="40" t="n">
        <x:v>41000</x:v>
      </x:c>
      <x:c r="E52" s="42" t="str">
        <x:v>Иванова Анна</x:v>
      </x:c>
      <x:c r="F52" s="41" t="n">
        <x:v>1</x:v>
      </x:c>
      <x:c r="G52" s="32" t="str">
        <x:v>Подшипники</x:v>
      </x:c>
      <x:c r="H52" s="41" t="n">
        <x:f>C52-C51</x:f>
        <x:v>20</x:v>
      </x:c>
    </x:row>
    <x:row r="53" ht="22" customHeight="1">
      <x:c r="A53" s="33" t="str">
        <x:v>КЛ-001</x:v>
      </x:c>
      <x:c r="B53" s="33" t="str">
        <x:v>ООО «АлтайКомплект»</x:v>
      </x:c>
      <x:c r="C53" s="34" t="n">
        <x:v>46207</x:v>
      </x:c>
      <x:c r="D53" s="40" t="n">
        <x:v>42000</x:v>
      </x:c>
      <x:c r="E53" s="42" t="str">
        <x:v>Иванова Анна</x:v>
      </x:c>
      <x:c r="F53" s="41" t="n">
        <x:v>1</x:v>
      </x:c>
      <x:c r="G53" s="32" t="str">
        <x:v>Подшипники</x:v>
      </x:c>
      <x:c r="H53" s="41" t="n">
        <x:f>C53-C52</x:f>
        <x:v>20</x:v>
      </x:c>
    </x:row>
    <x:row r="54" ht="22" customHeight="1">
      <x:c r="A54" s="33" t="str">
        <x:v>КЛ-001</x:v>
      </x:c>
      <x:c r="B54" s="33" t="str">
        <x:v>ООО «АлтайКомплект»</x:v>
      </x:c>
      <x:c r="C54" s="34" t="n">
        <x:v>46227</x:v>
      </x:c>
      <x:c r="D54" s="40" t="n">
        <x:v>43000</x:v>
      </x:c>
      <x:c r="E54" s="42" t="str">
        <x:v>Иванова Анна</x:v>
      </x:c>
      <x:c r="F54" s="41" t="n">
        <x:v>1</x:v>
      </x:c>
      <x:c r="G54" s="32" t="str">
        <x:v>Подшипники</x:v>
      </x:c>
      <x:c r="H54" s="41" t="n">
        <x:f>C54-C53</x:f>
        <x:v>20</x:v>
      </x:c>
    </x:row>
    <x:row r="55" ht="22" customHeight="1">
      <x:c r="A55" s="33" t="str">
        <x:v>КЛ-001</x:v>
      </x:c>
      <x:c r="B55" s="33" t="str">
        <x:v>ООО «АлтайКомплект»</x:v>
      </x:c>
      <x:c r="C55" s="34" t="n">
        <x:v>46247</x:v>
      </x:c>
      <x:c r="D55" s="40" t="n">
        <x:v>41000</x:v>
      </x:c>
      <x:c r="E55" s="42" t="str">
        <x:v>Иванова Анна</x:v>
      </x:c>
      <x:c r="F55" s="41" t="n">
        <x:v>1</x:v>
      </x:c>
      <x:c r="G55" s="32" t="str">
        <x:v>Подшипники</x:v>
      </x:c>
      <x:c r="H55" s="41" t="n">
        <x:f>C55-C54</x:f>
        <x:v>20</x:v>
      </x:c>
    </x:row>
    <x:row r="56" ht="22" customHeight="1">
      <x:c r="A56" s="33" t="str">
        <x:v>КЛ-001</x:v>
      </x:c>
      <x:c r="B56" s="33" t="str">
        <x:v>ООО «АлтайКомплект»</x:v>
      </x:c>
      <x:c r="C56" s="34" t="n">
        <x:v>46267</x:v>
      </x:c>
      <x:c r="D56" s="40" t="n">
        <x:v>42000</x:v>
      </x:c>
      <x:c r="E56" s="42" t="str">
        <x:v>Иванова Анна</x:v>
      </x:c>
      <x:c r="F56" s="41" t="n">
        <x:v>1</x:v>
      </x:c>
      <x:c r="G56" s="32" t="str">
        <x:v>Подшипники</x:v>
      </x:c>
      <x:c r="H56" s="41" t="n">
        <x:f>C56-C55</x:f>
        <x:v>20</x:v>
      </x:c>
    </x:row>
    <x:row r="57" ht="22" customHeight="1">
      <x:c r="A57" s="33" t="str">
        <x:v>КЛ-002</x:v>
      </x:c>
      <x:c r="B57" s="33" t="str">
        <x:v>ООО «СеверПодшипник»</x:v>
      </x:c>
      <x:c r="C57" s="34" t="n">
        <x:v>45183</x:v>
      </x:c>
      <x:c r="D57" s="40" t="n">
        <x:v>54000</x:v>
      </x:c>
      <x:c r="E57" s="42" t="str">
        <x:v>Петров Илья</x:v>
      </x:c>
      <x:c r="F57" s="41" t="n">
        <x:v>1</x:v>
      </x:c>
      <x:c r="G57" s="32" t="str">
        <x:v>Крепёж</x:v>
      </x:c>
      <x:c r="H57" s="41"/>
    </x:row>
    <x:row r="58" ht="22" customHeight="1">
      <x:c r="A58" s="33" t="str">
        <x:v>КЛ-002</x:v>
      </x:c>
      <x:c r="B58" s="33" t="str">
        <x:v>ООО «СеверПодшипник»</x:v>
      </x:c>
      <x:c r="C58" s="34" t="n">
        <x:v>45213</x:v>
      </x:c>
      <x:c r="D58" s="40" t="n">
        <x:v>55000</x:v>
      </x:c>
      <x:c r="E58" s="42" t="str">
        <x:v>Петров Илья</x:v>
      </x:c>
      <x:c r="F58" s="41" t="n">
        <x:v>1</x:v>
      </x:c>
      <x:c r="G58" s="32" t="str">
        <x:v>Крепёж</x:v>
      </x:c>
      <x:c r="H58" s="41" t="n">
        <x:f>C58-C57</x:f>
        <x:v>30</x:v>
      </x:c>
    </x:row>
    <x:row r="59" ht="22" customHeight="1">
      <x:c r="A59" s="33" t="str">
        <x:v>КЛ-002</x:v>
      </x:c>
      <x:c r="B59" s="33" t="str">
        <x:v>ООО «СеверПодшипник»</x:v>
      </x:c>
      <x:c r="C59" s="34" t="n">
        <x:v>45243</x:v>
      </x:c>
      <x:c r="D59" s="40" t="n">
        <x:v>53000</x:v>
      </x:c>
      <x:c r="E59" s="42" t="str">
        <x:v>Петров Илья</x:v>
      </x:c>
      <x:c r="F59" s="41" t="n">
        <x:v>1</x:v>
      </x:c>
      <x:c r="G59" s="32" t="str">
        <x:v>Крепёж</x:v>
      </x:c>
      <x:c r="H59" s="41" t="n">
        <x:f>C59-C58</x:f>
        <x:v>30</x:v>
      </x:c>
    </x:row>
    <x:row r="60" ht="22" customHeight="1">
      <x:c r="A60" s="33" t="str">
        <x:v>КЛ-002</x:v>
      </x:c>
      <x:c r="B60" s="33" t="str">
        <x:v>ООО «СеверПодшипник»</x:v>
      </x:c>
      <x:c r="C60" s="34" t="n">
        <x:v>45273</x:v>
      </x:c>
      <x:c r="D60" s="40" t="n">
        <x:v>54000</x:v>
      </x:c>
      <x:c r="E60" s="42" t="str">
        <x:v>Петров Илья</x:v>
      </x:c>
      <x:c r="F60" s="41" t="n">
        <x:v>1</x:v>
      </x:c>
      <x:c r="G60" s="32" t="str">
        <x:v>Крепёж</x:v>
      </x:c>
      <x:c r="H60" s="41" t="n">
        <x:f>C60-C59</x:f>
        <x:v>30</x:v>
      </x:c>
    </x:row>
    <x:row r="61" ht="22" customHeight="1">
      <x:c r="A61" s="33" t="str">
        <x:v>КЛ-002</x:v>
      </x:c>
      <x:c r="B61" s="33" t="str">
        <x:v>ООО «СеверПодшипник»</x:v>
      </x:c>
      <x:c r="C61" s="34" t="n">
        <x:v>45303</x:v>
      </x:c>
      <x:c r="D61" s="40" t="n">
        <x:v>55000</x:v>
      </x:c>
      <x:c r="E61" s="42" t="str">
        <x:v>Петров Илья</x:v>
      </x:c>
      <x:c r="F61" s="41" t="n">
        <x:v>1</x:v>
      </x:c>
      <x:c r="G61" s="32" t="str">
        <x:v>Крепёж</x:v>
      </x:c>
      <x:c r="H61" s="41" t="n">
        <x:f>C61-C60</x:f>
        <x:v>30</x:v>
      </x:c>
    </x:row>
    <x:row r="62" ht="22" customHeight="1">
      <x:c r="A62" s="33" t="str">
        <x:v>КЛ-002</x:v>
      </x:c>
      <x:c r="B62" s="33" t="str">
        <x:v>ООО «СеверПодшипник»</x:v>
      </x:c>
      <x:c r="C62" s="34" t="n">
        <x:v>45333</x:v>
      </x:c>
      <x:c r="D62" s="40" t="n">
        <x:v>53000</x:v>
      </x:c>
      <x:c r="E62" s="42" t="str">
        <x:v>Петров Илья</x:v>
      </x:c>
      <x:c r="F62" s="41" t="n">
        <x:v>1</x:v>
      </x:c>
      <x:c r="G62" s="32" t="str">
        <x:v>Крепёж</x:v>
      </x:c>
      <x:c r="H62" s="41" t="n">
        <x:f>C62-C61</x:f>
        <x:v>30</x:v>
      </x:c>
    </x:row>
    <x:row r="63" ht="22" customHeight="1">
      <x:c r="A63" s="33" t="str">
        <x:v>КЛ-002</x:v>
      </x:c>
      <x:c r="B63" s="33" t="str">
        <x:v>ООО «СеверПодшипник»</x:v>
      </x:c>
      <x:c r="C63" s="34" t="n">
        <x:v>45363</x:v>
      </x:c>
      <x:c r="D63" s="40" t="n">
        <x:v>54000</x:v>
      </x:c>
      <x:c r="E63" s="42" t="str">
        <x:v>Петров Илья</x:v>
      </x:c>
      <x:c r="F63" s="41" t="n">
        <x:v>1</x:v>
      </x:c>
      <x:c r="G63" s="32" t="str">
        <x:v>Крепёж</x:v>
      </x:c>
      <x:c r="H63" s="41" t="n">
        <x:f>C63-C62</x:f>
        <x:v>30</x:v>
      </x:c>
    </x:row>
    <x:row r="64" ht="22" customHeight="1">
      <x:c r="A64" s="33" t="str">
        <x:v>КЛ-002</x:v>
      </x:c>
      <x:c r="B64" s="33" t="str">
        <x:v>ООО «СеверПодшипник»</x:v>
      </x:c>
      <x:c r="C64" s="34" t="n">
        <x:v>45393</x:v>
      </x:c>
      <x:c r="D64" s="40" t="n">
        <x:v>55000</x:v>
      </x:c>
      <x:c r="E64" s="42" t="str">
        <x:v>Петров Илья</x:v>
      </x:c>
      <x:c r="F64" s="41" t="n">
        <x:v>1</x:v>
      </x:c>
      <x:c r="G64" s="32" t="str">
        <x:v>Крепёж</x:v>
      </x:c>
      <x:c r="H64" s="41" t="n">
        <x:f>C64-C63</x:f>
        <x:v>30</x:v>
      </x:c>
    </x:row>
    <x:row r="65" ht="22" customHeight="1">
      <x:c r="A65" s="33" t="str">
        <x:v>КЛ-002</x:v>
      </x:c>
      <x:c r="B65" s="33" t="str">
        <x:v>ООО «СеверПодшипник»</x:v>
      </x:c>
      <x:c r="C65" s="34" t="n">
        <x:v>45423</x:v>
      </x:c>
      <x:c r="D65" s="40" t="n">
        <x:v>53000</x:v>
      </x:c>
      <x:c r="E65" s="42" t="str">
        <x:v>Петров Илья</x:v>
      </x:c>
      <x:c r="F65" s="41" t="n">
        <x:v>1</x:v>
      </x:c>
      <x:c r="G65" s="32" t="str">
        <x:v>Крепёж</x:v>
      </x:c>
      <x:c r="H65" s="41" t="n">
        <x:f>C65-C64</x:f>
        <x:v>30</x:v>
      </x:c>
    </x:row>
    <x:row r="66" ht="22" customHeight="1">
      <x:c r="A66" s="33" t="str">
        <x:v>КЛ-002</x:v>
      </x:c>
      <x:c r="B66" s="33" t="str">
        <x:v>ООО «СеверПодшипник»</x:v>
      </x:c>
      <x:c r="C66" s="34" t="n">
        <x:v>45453</x:v>
      </x:c>
      <x:c r="D66" s="40" t="n">
        <x:v>54000</x:v>
      </x:c>
      <x:c r="E66" s="42" t="str">
        <x:v>Петров Илья</x:v>
      </x:c>
      <x:c r="F66" s="41" t="n">
        <x:v>1</x:v>
      </x:c>
      <x:c r="G66" s="32" t="str">
        <x:v>Крепёж</x:v>
      </x:c>
      <x:c r="H66" s="41" t="n">
        <x:f>C66-C65</x:f>
        <x:v>30</x:v>
      </x:c>
    </x:row>
    <x:row r="67" ht="22" customHeight="1">
      <x:c r="A67" s="33" t="str">
        <x:v>КЛ-002</x:v>
      </x:c>
      <x:c r="B67" s="33" t="str">
        <x:v>ООО «СеверПодшипник»</x:v>
      </x:c>
      <x:c r="C67" s="34" t="n">
        <x:v>45483</x:v>
      </x:c>
      <x:c r="D67" s="40" t="n">
        <x:v>55000</x:v>
      </x:c>
      <x:c r="E67" s="42" t="str">
        <x:v>Петров Илья</x:v>
      </x:c>
      <x:c r="F67" s="41" t="n">
        <x:v>1</x:v>
      </x:c>
      <x:c r="G67" s="32" t="str">
        <x:v>Крепёж</x:v>
      </x:c>
      <x:c r="H67" s="41" t="n">
        <x:f>C67-C66</x:f>
        <x:v>30</x:v>
      </x:c>
    </x:row>
    <x:row r="68" ht="22" customHeight="1">
      <x:c r="A68" s="33" t="str">
        <x:v>КЛ-002</x:v>
      </x:c>
      <x:c r="B68" s="33" t="str">
        <x:v>ООО «СеверПодшипник»</x:v>
      </x:c>
      <x:c r="C68" s="34" t="n">
        <x:v>45513</x:v>
      </x:c>
      <x:c r="D68" s="40" t="n">
        <x:v>53000</x:v>
      </x:c>
      <x:c r="E68" s="42" t="str">
        <x:v>Петров Илья</x:v>
      </x:c>
      <x:c r="F68" s="41" t="n">
        <x:v>1</x:v>
      </x:c>
      <x:c r="G68" s="32" t="str">
        <x:v>Крепёж</x:v>
      </x:c>
      <x:c r="H68" s="41" t="n">
        <x:f>C68-C67</x:f>
        <x:v>30</x:v>
      </x:c>
    </x:row>
    <x:row r="69" ht="22" customHeight="1">
      <x:c r="A69" s="33" t="str">
        <x:v>КЛ-002</x:v>
      </x:c>
      <x:c r="B69" s="33" t="str">
        <x:v>ООО «СеверПодшипник»</x:v>
      </x:c>
      <x:c r="C69" s="34" t="n">
        <x:v>45543</x:v>
      </x:c>
      <x:c r="D69" s="40" t="n">
        <x:v>54000</x:v>
      </x:c>
      <x:c r="E69" s="42" t="str">
        <x:v>Петров Илья</x:v>
      </x:c>
      <x:c r="F69" s="41" t="n">
        <x:v>1</x:v>
      </x:c>
      <x:c r="G69" s="32" t="str">
        <x:v>Крепёж</x:v>
      </x:c>
      <x:c r="H69" s="41" t="n">
        <x:f>C69-C68</x:f>
        <x:v>30</x:v>
      </x:c>
    </x:row>
    <x:row r="70" ht="22" customHeight="1">
      <x:c r="A70" s="33" t="str">
        <x:v>КЛ-002</x:v>
      </x:c>
      <x:c r="B70" s="33" t="str">
        <x:v>ООО «СеверПодшипник»</x:v>
      </x:c>
      <x:c r="C70" s="34" t="n">
        <x:v>45573</x:v>
      </x:c>
      <x:c r="D70" s="40" t="n">
        <x:v>55000</x:v>
      </x:c>
      <x:c r="E70" s="42" t="str">
        <x:v>Петров Илья</x:v>
      </x:c>
      <x:c r="F70" s="41" t="n">
        <x:v>1</x:v>
      </x:c>
      <x:c r="G70" s="32" t="str">
        <x:v>Крепёж</x:v>
      </x:c>
      <x:c r="H70" s="41" t="n">
        <x:f>C70-C69</x:f>
        <x:v>30</x:v>
      </x:c>
    </x:row>
    <x:row r="71" ht="22" customHeight="1">
      <x:c r="A71" s="33" t="str">
        <x:v>КЛ-002</x:v>
      </x:c>
      <x:c r="B71" s="33" t="str">
        <x:v>ООО «СеверПодшипник»</x:v>
      </x:c>
      <x:c r="C71" s="34" t="n">
        <x:v>45603</x:v>
      </x:c>
      <x:c r="D71" s="40" t="n">
        <x:v>53000</x:v>
      </x:c>
      <x:c r="E71" s="42" t="str">
        <x:v>Петров Илья</x:v>
      </x:c>
      <x:c r="F71" s="41" t="n">
        <x:v>1</x:v>
      </x:c>
      <x:c r="G71" s="32" t="str">
        <x:v>Крепёж</x:v>
      </x:c>
      <x:c r="H71" s="41" t="n">
        <x:f>C71-C70</x:f>
        <x:v>30</x:v>
      </x:c>
    </x:row>
    <x:row r="72" ht="22" customHeight="1">
      <x:c r="A72" s="33" t="str">
        <x:v>КЛ-002</x:v>
      </x:c>
      <x:c r="B72" s="33" t="str">
        <x:v>ООО «СеверПодшипник»</x:v>
      </x:c>
      <x:c r="C72" s="34" t="n">
        <x:v>45633</x:v>
      </x:c>
      <x:c r="D72" s="40" t="n">
        <x:v>54000</x:v>
      </x:c>
      <x:c r="E72" s="42" t="str">
        <x:v>Петров Илья</x:v>
      </x:c>
      <x:c r="F72" s="41" t="n">
        <x:v>1</x:v>
      </x:c>
      <x:c r="G72" s="32" t="str">
        <x:v>Крепёж</x:v>
      </x:c>
      <x:c r="H72" s="41" t="n">
        <x:f>C72-C71</x:f>
        <x:v>30</x:v>
      </x:c>
    </x:row>
    <x:row r="73" ht="22" customHeight="1">
      <x:c r="A73" s="33" t="str">
        <x:v>КЛ-002</x:v>
      </x:c>
      <x:c r="B73" s="33" t="str">
        <x:v>ООО «СеверПодшипник»</x:v>
      </x:c>
      <x:c r="C73" s="34" t="n">
        <x:v>45663</x:v>
      </x:c>
      <x:c r="D73" s="40" t="n">
        <x:v>55000</x:v>
      </x:c>
      <x:c r="E73" s="42" t="str">
        <x:v>Петров Илья</x:v>
      </x:c>
      <x:c r="F73" s="41" t="n">
        <x:v>1</x:v>
      </x:c>
      <x:c r="G73" s="32" t="str">
        <x:v>Крепёж</x:v>
      </x:c>
      <x:c r="H73" s="41" t="n">
        <x:f>C73-C72</x:f>
        <x:v>30</x:v>
      </x:c>
    </x:row>
    <x:row r="74" ht="22" customHeight="1">
      <x:c r="A74" s="33" t="str">
        <x:v>КЛ-002</x:v>
      </x:c>
      <x:c r="B74" s="33" t="str">
        <x:v>ООО «СеверПодшипник»</x:v>
      </x:c>
      <x:c r="C74" s="34" t="n">
        <x:v>45693</x:v>
      </x:c>
      <x:c r="D74" s="40" t="n">
        <x:v>53000</x:v>
      </x:c>
      <x:c r="E74" s="42" t="str">
        <x:v>Петров Илья</x:v>
      </x:c>
      <x:c r="F74" s="41" t="n">
        <x:v>1</x:v>
      </x:c>
      <x:c r="G74" s="32" t="str">
        <x:v>Крепёж</x:v>
      </x:c>
      <x:c r="H74" s="41" t="n">
        <x:f>C74-C73</x:f>
        <x:v>30</x:v>
      </x:c>
    </x:row>
    <x:row r="75" ht="22" customHeight="1">
      <x:c r="A75" s="33" t="str">
        <x:v>КЛ-002</x:v>
      </x:c>
      <x:c r="B75" s="33" t="str">
        <x:v>ООО «СеверПодшипник»</x:v>
      </x:c>
      <x:c r="C75" s="34" t="n">
        <x:v>45723</x:v>
      </x:c>
      <x:c r="D75" s="40" t="n">
        <x:v>54000</x:v>
      </x:c>
      <x:c r="E75" s="42" t="str">
        <x:v>Петров Илья</x:v>
      </x:c>
      <x:c r="F75" s="41" t="n">
        <x:v>1</x:v>
      </x:c>
      <x:c r="G75" s="32" t="str">
        <x:v>Крепёж</x:v>
      </x:c>
      <x:c r="H75" s="41" t="n">
        <x:f>C75-C74</x:f>
        <x:v>30</x:v>
      </x:c>
    </x:row>
    <x:row r="76" ht="22" customHeight="1">
      <x:c r="A76" s="33" t="str">
        <x:v>КЛ-002</x:v>
      </x:c>
      <x:c r="B76" s="33" t="str">
        <x:v>ООО «СеверПодшипник»</x:v>
      </x:c>
      <x:c r="C76" s="34" t="n">
        <x:v>45753</x:v>
      </x:c>
      <x:c r="D76" s="40" t="n">
        <x:v>55000</x:v>
      </x:c>
      <x:c r="E76" s="42" t="str">
        <x:v>Петров Илья</x:v>
      </x:c>
      <x:c r="F76" s="41" t="n">
        <x:v>1</x:v>
      </x:c>
      <x:c r="G76" s="32" t="str">
        <x:v>Крепёж</x:v>
      </x:c>
      <x:c r="H76" s="41" t="n">
        <x:f>C76-C75</x:f>
        <x:v>30</x:v>
      </x:c>
    </x:row>
    <x:row r="77" ht="22" customHeight="1">
      <x:c r="A77" s="33" t="str">
        <x:v>КЛ-002</x:v>
      </x:c>
      <x:c r="B77" s="33" t="str">
        <x:v>ООО «СеверПодшипник»</x:v>
      </x:c>
      <x:c r="C77" s="34" t="n">
        <x:v>45783</x:v>
      </x:c>
      <x:c r="D77" s="40" t="n">
        <x:v>53000</x:v>
      </x:c>
      <x:c r="E77" s="42" t="str">
        <x:v>Петров Илья</x:v>
      </x:c>
      <x:c r="F77" s="41" t="n">
        <x:v>1</x:v>
      </x:c>
      <x:c r="G77" s="32" t="str">
        <x:v>Крепёж</x:v>
      </x:c>
      <x:c r="H77" s="41" t="n">
        <x:f>C77-C76</x:f>
        <x:v>30</x:v>
      </x:c>
    </x:row>
    <x:row r="78" ht="22" customHeight="1">
      <x:c r="A78" s="33" t="str">
        <x:v>КЛ-002</x:v>
      </x:c>
      <x:c r="B78" s="33" t="str">
        <x:v>ООО «СеверПодшипник»</x:v>
      </x:c>
      <x:c r="C78" s="34" t="n">
        <x:v>45813</x:v>
      </x:c>
      <x:c r="D78" s="40" t="n">
        <x:v>54000</x:v>
      </x:c>
      <x:c r="E78" s="42" t="str">
        <x:v>Петров Илья</x:v>
      </x:c>
      <x:c r="F78" s="41" t="n">
        <x:v>1</x:v>
      </x:c>
      <x:c r="G78" s="32" t="str">
        <x:v>Крепёж</x:v>
      </x:c>
      <x:c r="H78" s="41" t="n">
        <x:f>C78-C77</x:f>
        <x:v>30</x:v>
      </x:c>
    </x:row>
    <x:row r="79" ht="22" customHeight="1">
      <x:c r="A79" s="33" t="str">
        <x:v>КЛ-002</x:v>
      </x:c>
      <x:c r="B79" s="33" t="str">
        <x:v>ООО «СеверПодшипник»</x:v>
      </x:c>
      <x:c r="C79" s="34" t="n">
        <x:v>45843</x:v>
      </x:c>
      <x:c r="D79" s="40" t="n">
        <x:v>55000</x:v>
      </x:c>
      <x:c r="E79" s="42" t="str">
        <x:v>Петров Илья</x:v>
      </x:c>
      <x:c r="F79" s="41" t="n">
        <x:v>1</x:v>
      </x:c>
      <x:c r="G79" s="32" t="str">
        <x:v>Крепёж</x:v>
      </x:c>
      <x:c r="H79" s="41" t="n">
        <x:f>C79-C78</x:f>
        <x:v>30</x:v>
      </x:c>
    </x:row>
    <x:row r="80" ht="22" customHeight="1">
      <x:c r="A80" s="33" t="str">
        <x:v>КЛ-002</x:v>
      </x:c>
      <x:c r="B80" s="33" t="str">
        <x:v>ООО «СеверПодшипник»</x:v>
      </x:c>
      <x:c r="C80" s="34" t="n">
        <x:v>45873</x:v>
      </x:c>
      <x:c r="D80" s="40" t="n">
        <x:v>53000</x:v>
      </x:c>
      <x:c r="E80" s="42" t="str">
        <x:v>Петров Илья</x:v>
      </x:c>
      <x:c r="F80" s="41" t="n">
        <x:v>1</x:v>
      </x:c>
      <x:c r="G80" s="32" t="str">
        <x:v>Крепёж</x:v>
      </x:c>
      <x:c r="H80" s="41" t="n">
        <x:f>C80-C79</x:f>
        <x:v>30</x:v>
      </x:c>
    </x:row>
    <x:row r="81" ht="22" customHeight="1">
      <x:c r="A81" s="33" t="str">
        <x:v>КЛ-002</x:v>
      </x:c>
      <x:c r="B81" s="33" t="str">
        <x:v>ООО «СеверПодшипник»</x:v>
      </x:c>
      <x:c r="C81" s="34" t="n">
        <x:v>45903</x:v>
      </x:c>
      <x:c r="D81" s="40" t="n">
        <x:v>54000</x:v>
      </x:c>
      <x:c r="E81" s="42" t="str">
        <x:v>Петров Илья</x:v>
      </x:c>
      <x:c r="F81" s="41" t="n">
        <x:v>1</x:v>
      </x:c>
      <x:c r="G81" s="32" t="str">
        <x:v>Крепёж</x:v>
      </x:c>
      <x:c r="H81" s="41" t="n">
        <x:f>C81-C80</x:f>
        <x:v>30</x:v>
      </x:c>
    </x:row>
    <x:row r="82" ht="22" customHeight="1">
      <x:c r="A82" s="33" t="str">
        <x:v>КЛ-002</x:v>
      </x:c>
      <x:c r="B82" s="33" t="str">
        <x:v>ООО «СеверПодшипник»</x:v>
      </x:c>
      <x:c r="C82" s="34" t="n">
        <x:v>45933</x:v>
      </x:c>
      <x:c r="D82" s="40" t="n">
        <x:v>55000</x:v>
      </x:c>
      <x:c r="E82" s="42" t="str">
        <x:v>Петров Илья</x:v>
      </x:c>
      <x:c r="F82" s="41" t="n">
        <x:v>1</x:v>
      </x:c>
      <x:c r="G82" s="32" t="str">
        <x:v>Крепёж</x:v>
      </x:c>
      <x:c r="H82" s="41" t="n">
        <x:f>C82-C81</x:f>
        <x:v>30</x:v>
      </x:c>
    </x:row>
    <x:row r="83" ht="22" customHeight="1">
      <x:c r="A83" s="33" t="str">
        <x:v>КЛ-002</x:v>
      </x:c>
      <x:c r="B83" s="33" t="str">
        <x:v>ООО «СеверПодшипник»</x:v>
      </x:c>
      <x:c r="C83" s="34" t="n">
        <x:v>45963</x:v>
      </x:c>
      <x:c r="D83" s="40" t="n">
        <x:v>53000</x:v>
      </x:c>
      <x:c r="E83" s="42" t="str">
        <x:v>Петров Илья</x:v>
      </x:c>
      <x:c r="F83" s="41" t="n">
        <x:v>1</x:v>
      </x:c>
      <x:c r="G83" s="32" t="str">
        <x:v>Крепёж</x:v>
      </x:c>
      <x:c r="H83" s="41" t="n">
        <x:f>C83-C82</x:f>
        <x:v>30</x:v>
      </x:c>
    </x:row>
    <x:row r="84" ht="22" customHeight="1">
      <x:c r="A84" s="33" t="str">
        <x:v>КЛ-002</x:v>
      </x:c>
      <x:c r="B84" s="33" t="str">
        <x:v>ООО «СеверПодшипник»</x:v>
      </x:c>
      <x:c r="C84" s="34" t="n">
        <x:v>45993</x:v>
      </x:c>
      <x:c r="D84" s="40" t="n">
        <x:v>54000</x:v>
      </x:c>
      <x:c r="E84" s="42" t="str">
        <x:v>Петров Илья</x:v>
      </x:c>
      <x:c r="F84" s="41" t="n">
        <x:v>1</x:v>
      </x:c>
      <x:c r="G84" s="32" t="str">
        <x:v>Крепёж</x:v>
      </x:c>
      <x:c r="H84" s="41" t="n">
        <x:f>C84-C83</x:f>
        <x:v>30</x:v>
      </x:c>
    </x:row>
    <x:row r="85" ht="22" customHeight="1">
      <x:c r="A85" s="33" t="str">
        <x:v>КЛ-002</x:v>
      </x:c>
      <x:c r="B85" s="33" t="str">
        <x:v>ООО «СеверПодшипник»</x:v>
      </x:c>
      <x:c r="C85" s="34" t="n">
        <x:v>46023</x:v>
      </x:c>
      <x:c r="D85" s="40" t="n">
        <x:v>55000</x:v>
      </x:c>
      <x:c r="E85" s="42" t="str">
        <x:v>Петров Илья</x:v>
      </x:c>
      <x:c r="F85" s="41" t="n">
        <x:v>1</x:v>
      </x:c>
      <x:c r="G85" s="32" t="str">
        <x:v>Крепёж</x:v>
      </x:c>
      <x:c r="H85" s="41" t="n">
        <x:f>C85-C84</x:f>
        <x:v>30</x:v>
      </x:c>
    </x:row>
    <x:row r="86" ht="22" customHeight="1">
      <x:c r="A86" s="33" t="str">
        <x:v>КЛ-002</x:v>
      </x:c>
      <x:c r="B86" s="33" t="str">
        <x:v>ООО «СеверПодшипник»</x:v>
      </x:c>
      <x:c r="C86" s="34" t="n">
        <x:v>46053</x:v>
      </x:c>
      <x:c r="D86" s="40" t="n">
        <x:v>53000</x:v>
      </x:c>
      <x:c r="E86" s="42" t="str">
        <x:v>Петров Илья</x:v>
      </x:c>
      <x:c r="F86" s="41" t="n">
        <x:v>1</x:v>
      </x:c>
      <x:c r="G86" s="32" t="str">
        <x:v>Крепёж</x:v>
      </x:c>
      <x:c r="H86" s="41" t="n">
        <x:f>C86-C85</x:f>
        <x:v>30</x:v>
      </x:c>
    </x:row>
    <x:row r="87" ht="22" customHeight="1">
      <x:c r="A87" s="33" t="str">
        <x:v>КЛ-002</x:v>
      </x:c>
      <x:c r="B87" s="33" t="str">
        <x:v>ООО «СеверПодшипник»</x:v>
      </x:c>
      <x:c r="C87" s="34" t="n">
        <x:v>46083</x:v>
      </x:c>
      <x:c r="D87" s="40" t="n">
        <x:v>54000</x:v>
      </x:c>
      <x:c r="E87" s="42" t="str">
        <x:v>Петров Илья</x:v>
      </x:c>
      <x:c r="F87" s="41" t="n">
        <x:v>1</x:v>
      </x:c>
      <x:c r="G87" s="32" t="str">
        <x:v>Крепёж</x:v>
      </x:c>
      <x:c r="H87" s="41" t="n">
        <x:f>C87-C86</x:f>
        <x:v>30</x:v>
      </x:c>
    </x:row>
    <x:row r="88" ht="22" customHeight="1">
      <x:c r="A88" s="33" t="str">
        <x:v>КЛ-002</x:v>
      </x:c>
      <x:c r="B88" s="33" t="str">
        <x:v>ООО «СеверПодшипник»</x:v>
      </x:c>
      <x:c r="C88" s="34" t="n">
        <x:v>46113</x:v>
      </x:c>
      <x:c r="D88" s="40" t="n">
        <x:v>55000</x:v>
      </x:c>
      <x:c r="E88" s="42" t="str">
        <x:v>Петров Илья</x:v>
      </x:c>
      <x:c r="F88" s="41" t="n">
        <x:v>1</x:v>
      </x:c>
      <x:c r="G88" s="32" t="str">
        <x:v>Крепёж</x:v>
      </x:c>
      <x:c r="H88" s="41" t="n">
        <x:f>C88-C87</x:f>
        <x:v>30</x:v>
      </x:c>
    </x:row>
    <x:row r="89" ht="22" customHeight="1">
      <x:c r="A89" s="33" t="str">
        <x:v>КЛ-002</x:v>
      </x:c>
      <x:c r="B89" s="33" t="str">
        <x:v>ООО «СеверПодшипник»</x:v>
      </x:c>
      <x:c r="C89" s="34" t="n">
        <x:v>46143</x:v>
      </x:c>
      <x:c r="D89" s="40" t="n">
        <x:v>53000</x:v>
      </x:c>
      <x:c r="E89" s="42" t="str">
        <x:v>Петров Илья</x:v>
      </x:c>
      <x:c r="F89" s="41" t="n">
        <x:v>1</x:v>
      </x:c>
      <x:c r="G89" s="32" t="str">
        <x:v>Крепёж</x:v>
      </x:c>
      <x:c r="H89" s="41" t="n">
        <x:f>C89-C88</x:f>
        <x:v>30</x:v>
      </x:c>
    </x:row>
    <x:row r="90" ht="22" customHeight="1">
      <x:c r="A90" s="33" t="str">
        <x:v>КЛ-002</x:v>
      </x:c>
      <x:c r="B90" s="33" t="str">
        <x:v>ООО «СеверПодшипник»</x:v>
      </x:c>
      <x:c r="C90" s="34" t="n">
        <x:v>46173</x:v>
      </x:c>
      <x:c r="D90" s="40" t="n">
        <x:v>54000</x:v>
      </x:c>
      <x:c r="E90" s="42" t="str">
        <x:v>Петров Илья</x:v>
      </x:c>
      <x:c r="F90" s="41" t="n">
        <x:v>1</x:v>
      </x:c>
      <x:c r="G90" s="32" t="str">
        <x:v>Крепёж</x:v>
      </x:c>
      <x:c r="H90" s="41" t="n">
        <x:f>C90-C89</x:f>
        <x:v>30</x:v>
      </x:c>
    </x:row>
    <x:row r="91" ht="22" customHeight="1">
      <x:c r="A91" s="33" t="str">
        <x:v>КЛ-002</x:v>
      </x:c>
      <x:c r="B91" s="33" t="str">
        <x:v>ООО «СеверПодшипник»</x:v>
      </x:c>
      <x:c r="C91" s="34" t="n">
        <x:v>46203</x:v>
      </x:c>
      <x:c r="D91" s="40" t="n">
        <x:v>55000</x:v>
      </x:c>
      <x:c r="E91" s="42" t="str">
        <x:v>Петров Илья</x:v>
      </x:c>
      <x:c r="F91" s="41" t="n">
        <x:v>1</x:v>
      </x:c>
      <x:c r="G91" s="32" t="str">
        <x:v>Крепёж</x:v>
      </x:c>
      <x:c r="H91" s="41" t="n">
        <x:f>C91-C90</x:f>
        <x:v>30</x:v>
      </x:c>
    </x:row>
    <x:row r="92" ht="22" customHeight="1">
      <x:c r="A92" s="33" t="str">
        <x:v>КЛ-002</x:v>
      </x:c>
      <x:c r="B92" s="33" t="str">
        <x:v>ООО «СеверПодшипник»</x:v>
      </x:c>
      <x:c r="C92" s="34" t="n">
        <x:v>46233</x:v>
      </x:c>
      <x:c r="D92" s="40" t="n">
        <x:v>53000</x:v>
      </x:c>
      <x:c r="E92" s="42" t="str">
        <x:v>Петров Илья</x:v>
      </x:c>
      <x:c r="F92" s="41" t="n">
        <x:v>1</x:v>
      </x:c>
      <x:c r="G92" s="32" t="str">
        <x:v>Крепёж</x:v>
      </x:c>
      <x:c r="H92" s="41" t="n">
        <x:f>C92-C91</x:f>
        <x:v>30</x:v>
      </x:c>
    </x:row>
    <x:row r="93" ht="22" customHeight="1">
      <x:c r="A93" s="33" t="str">
        <x:v>КЛ-002</x:v>
      </x:c>
      <x:c r="B93" s="33" t="str">
        <x:v>ООО «СеверПодшипник»</x:v>
      </x:c>
      <x:c r="C93" s="34" t="n">
        <x:v>46263</x:v>
      </x:c>
      <x:c r="D93" s="40" t="n">
        <x:v>54000</x:v>
      </x:c>
      <x:c r="E93" s="42" t="str">
        <x:v>Петров Илья</x:v>
      </x:c>
      <x:c r="F93" s="41" t="n">
        <x:v>1</x:v>
      </x:c>
      <x:c r="G93" s="32" t="str">
        <x:v>Крепёж</x:v>
      </x:c>
      <x:c r="H93" s="41" t="n">
        <x:f>C93-C92</x:f>
        <x:v>30</x:v>
      </x:c>
    </x:row>
    <x:row r="94" ht="22" customHeight="1">
      <x:c r="A94" s="33" t="str">
        <x:v>КЛ-003</x:v>
      </x:c>
      <x:c r="B94" s="33" t="str">
        <x:v>ООО «ВекторСнаб»</x:v>
      </x:c>
      <x:c r="C94" s="34" t="n">
        <x:v>45215</x:v>
      </x:c>
      <x:c r="D94" s="40" t="n">
        <x:v>66000</x:v>
      </x:c>
      <x:c r="E94" s="42" t="str">
        <x:v>Соколова Мария</x:v>
      </x:c>
      <x:c r="F94" s="41" t="n">
        <x:v>1</x:v>
      </x:c>
      <x:c r="G94" s="32" t="str">
        <x:v>Кабель</x:v>
      </x:c>
      <x:c r="H94" s="41"/>
    </x:row>
    <x:row r="95" ht="22" customHeight="1">
      <x:c r="A95" s="33" t="str">
        <x:v>КЛ-003</x:v>
      </x:c>
      <x:c r="B95" s="33" t="str">
        <x:v>ООО «ВекторСнаб»</x:v>
      </x:c>
      <x:c r="C95" s="34" t="n">
        <x:v>45260</x:v>
      </x:c>
      <x:c r="D95" s="40" t="n">
        <x:v>67000</x:v>
      </x:c>
      <x:c r="E95" s="42" t="str">
        <x:v>Соколова Мария</x:v>
      </x:c>
      <x:c r="F95" s="41" t="n">
        <x:v>1</x:v>
      </x:c>
      <x:c r="G95" s="32" t="str">
        <x:v>Кабель</x:v>
      </x:c>
      <x:c r="H95" s="41" t="n">
        <x:f>C95-C94</x:f>
        <x:v>45</x:v>
      </x:c>
    </x:row>
    <x:row r="96" ht="22" customHeight="1">
      <x:c r="A96" s="33" t="str">
        <x:v>КЛ-003</x:v>
      </x:c>
      <x:c r="B96" s="33" t="str">
        <x:v>ООО «ВекторСнаб»</x:v>
      </x:c>
      <x:c r="C96" s="34" t="n">
        <x:v>45305</x:v>
      </x:c>
      <x:c r="D96" s="40" t="n">
        <x:v>65000</x:v>
      </x:c>
      <x:c r="E96" s="42" t="str">
        <x:v>Соколова Мария</x:v>
      </x:c>
      <x:c r="F96" s="41" t="n">
        <x:v>1</x:v>
      </x:c>
      <x:c r="G96" s="32" t="str">
        <x:v>Кабель</x:v>
      </x:c>
      <x:c r="H96" s="41" t="n">
        <x:f>C96-C95</x:f>
        <x:v>45</x:v>
      </x:c>
    </x:row>
    <x:row r="97" ht="22" customHeight="1">
      <x:c r="A97" s="33" t="str">
        <x:v>КЛ-003</x:v>
      </x:c>
      <x:c r="B97" s="33" t="str">
        <x:v>ООО «ВекторСнаб»</x:v>
      </x:c>
      <x:c r="C97" s="34" t="n">
        <x:v>45350</x:v>
      </x:c>
      <x:c r="D97" s="40" t="n">
        <x:v>66000</x:v>
      </x:c>
      <x:c r="E97" s="42" t="str">
        <x:v>Соколова Мария</x:v>
      </x:c>
      <x:c r="F97" s="41" t="n">
        <x:v>1</x:v>
      </x:c>
      <x:c r="G97" s="32" t="str">
        <x:v>Кабель</x:v>
      </x:c>
      <x:c r="H97" s="41" t="n">
        <x:f>C97-C96</x:f>
        <x:v>45</x:v>
      </x:c>
    </x:row>
    <x:row r="98" ht="22" customHeight="1">
      <x:c r="A98" s="33" t="str">
        <x:v>КЛ-003</x:v>
      </x:c>
      <x:c r="B98" s="33" t="str">
        <x:v>ООО «ВекторСнаб»</x:v>
      </x:c>
      <x:c r="C98" s="34" t="n">
        <x:v>45395</x:v>
      </x:c>
      <x:c r="D98" s="40" t="n">
        <x:v>67000</x:v>
      </x:c>
      <x:c r="E98" s="42" t="str">
        <x:v>Соколова Мария</x:v>
      </x:c>
      <x:c r="F98" s="41" t="n">
        <x:v>1</x:v>
      </x:c>
      <x:c r="G98" s="32" t="str">
        <x:v>Кабель</x:v>
      </x:c>
      <x:c r="H98" s="41" t="n">
        <x:f>C98-C97</x:f>
        <x:v>45</x:v>
      </x:c>
    </x:row>
    <x:row r="99" ht="22" customHeight="1">
      <x:c r="A99" s="33" t="str">
        <x:v>КЛ-003</x:v>
      </x:c>
      <x:c r="B99" s="33" t="str">
        <x:v>ООО «ВекторСнаб»</x:v>
      </x:c>
      <x:c r="C99" s="34" t="n">
        <x:v>45440</x:v>
      </x:c>
      <x:c r="D99" s="40" t="n">
        <x:v>65000</x:v>
      </x:c>
      <x:c r="E99" s="42" t="str">
        <x:v>Соколова Мария</x:v>
      </x:c>
      <x:c r="F99" s="41" t="n">
        <x:v>1</x:v>
      </x:c>
      <x:c r="G99" s="32" t="str">
        <x:v>Кабель</x:v>
      </x:c>
      <x:c r="H99" s="41" t="n">
        <x:f>C99-C98</x:f>
        <x:v>45</x:v>
      </x:c>
    </x:row>
    <x:row r="100" ht="22" customHeight="1">
      <x:c r="A100" s="33" t="str">
        <x:v>КЛ-003</x:v>
      </x:c>
      <x:c r="B100" s="33" t="str">
        <x:v>ООО «ВекторСнаб»</x:v>
      </x:c>
      <x:c r="C100" s="34" t="n">
        <x:v>45485</x:v>
      </x:c>
      <x:c r="D100" s="40" t="n">
        <x:v>66000</x:v>
      </x:c>
      <x:c r="E100" s="42" t="str">
        <x:v>Соколова Мария</x:v>
      </x:c>
      <x:c r="F100" s="41" t="n">
        <x:v>1</x:v>
      </x:c>
      <x:c r="G100" s="32" t="str">
        <x:v>Кабель</x:v>
      </x:c>
      <x:c r="H100" s="41" t="n">
        <x:f>C100-C99</x:f>
        <x:v>45</x:v>
      </x:c>
    </x:row>
    <x:row r="101" ht="22" customHeight="1">
      <x:c r="A101" s="33" t="str">
        <x:v>КЛ-003</x:v>
      </x:c>
      <x:c r="B101" s="33" t="str">
        <x:v>ООО «ВекторСнаб»</x:v>
      </x:c>
      <x:c r="C101" s="34" t="n">
        <x:v>45530</x:v>
      </x:c>
      <x:c r="D101" s="40" t="n">
        <x:v>67000</x:v>
      </x:c>
      <x:c r="E101" s="42" t="str">
        <x:v>Соколова Мария</x:v>
      </x:c>
      <x:c r="F101" s="41" t="n">
        <x:v>1</x:v>
      </x:c>
      <x:c r="G101" s="32" t="str">
        <x:v>Кабель</x:v>
      </x:c>
      <x:c r="H101" s="41" t="n">
        <x:f>C101-C100</x:f>
        <x:v>45</x:v>
      </x:c>
    </x:row>
    <x:row r="102" ht="22" customHeight="1">
      <x:c r="A102" s="33" t="str">
        <x:v>КЛ-003</x:v>
      </x:c>
      <x:c r="B102" s="33" t="str">
        <x:v>ООО «ВекторСнаб»</x:v>
      </x:c>
      <x:c r="C102" s="34" t="n">
        <x:v>45575</x:v>
      </x:c>
      <x:c r="D102" s="40" t="n">
        <x:v>65000</x:v>
      </x:c>
      <x:c r="E102" s="42" t="str">
        <x:v>Соколова Мария</x:v>
      </x:c>
      <x:c r="F102" s="41" t="n">
        <x:v>1</x:v>
      </x:c>
      <x:c r="G102" s="32" t="str">
        <x:v>Кабель</x:v>
      </x:c>
      <x:c r="H102" s="41" t="n">
        <x:f>C102-C101</x:f>
        <x:v>45</x:v>
      </x:c>
    </x:row>
    <x:row r="103" ht="22" customHeight="1">
      <x:c r="A103" s="33" t="str">
        <x:v>КЛ-003</x:v>
      </x:c>
      <x:c r="B103" s="33" t="str">
        <x:v>ООО «ВекторСнаб»</x:v>
      </x:c>
      <x:c r="C103" s="34" t="n">
        <x:v>45620</x:v>
      </x:c>
      <x:c r="D103" s="40" t="n">
        <x:v>66000</x:v>
      </x:c>
      <x:c r="E103" s="42" t="str">
        <x:v>Соколова Мария</x:v>
      </x:c>
      <x:c r="F103" s="41" t="n">
        <x:v>1</x:v>
      </x:c>
      <x:c r="G103" s="32" t="str">
        <x:v>Кабель</x:v>
      </x:c>
      <x:c r="H103" s="41" t="n">
        <x:f>C103-C102</x:f>
        <x:v>45</x:v>
      </x:c>
    </x:row>
    <x:row r="104" ht="22" customHeight="1">
      <x:c r="A104" s="33" t="str">
        <x:v>КЛ-003</x:v>
      </x:c>
      <x:c r="B104" s="33" t="str">
        <x:v>ООО «ВекторСнаб»</x:v>
      </x:c>
      <x:c r="C104" s="34" t="n">
        <x:v>45665</x:v>
      </x:c>
      <x:c r="D104" s="40" t="n">
        <x:v>67000</x:v>
      </x:c>
      <x:c r="E104" s="42" t="str">
        <x:v>Соколова Мария</x:v>
      </x:c>
      <x:c r="F104" s="41" t="n">
        <x:v>1</x:v>
      </x:c>
      <x:c r="G104" s="32" t="str">
        <x:v>Кабель</x:v>
      </x:c>
      <x:c r="H104" s="41" t="n">
        <x:f>C104-C103</x:f>
        <x:v>45</x:v>
      </x:c>
    </x:row>
    <x:row r="105" ht="22" customHeight="1">
      <x:c r="A105" s="33" t="str">
        <x:v>КЛ-003</x:v>
      </x:c>
      <x:c r="B105" s="33" t="str">
        <x:v>ООО «ВекторСнаб»</x:v>
      </x:c>
      <x:c r="C105" s="34" t="n">
        <x:v>45710</x:v>
      </x:c>
      <x:c r="D105" s="40" t="n">
        <x:v>65000</x:v>
      </x:c>
      <x:c r="E105" s="42" t="str">
        <x:v>Соколова Мария</x:v>
      </x:c>
      <x:c r="F105" s="41" t="n">
        <x:v>1</x:v>
      </x:c>
      <x:c r="G105" s="32" t="str">
        <x:v>Кабель</x:v>
      </x:c>
      <x:c r="H105" s="41" t="n">
        <x:f>C105-C104</x:f>
        <x:v>45</x:v>
      </x:c>
    </x:row>
    <x:row r="106" ht="22" customHeight="1">
      <x:c r="A106" s="33" t="str">
        <x:v>КЛ-003</x:v>
      </x:c>
      <x:c r="B106" s="33" t="str">
        <x:v>ООО «ВекторСнаб»</x:v>
      </x:c>
      <x:c r="C106" s="34" t="n">
        <x:v>45755</x:v>
      </x:c>
      <x:c r="D106" s="40" t="n">
        <x:v>66000</x:v>
      </x:c>
      <x:c r="E106" s="42" t="str">
        <x:v>Соколова Мария</x:v>
      </x:c>
      <x:c r="F106" s="41" t="n">
        <x:v>1</x:v>
      </x:c>
      <x:c r="G106" s="32" t="str">
        <x:v>Кабель</x:v>
      </x:c>
      <x:c r="H106" s="41" t="n">
        <x:f>C106-C105</x:f>
        <x:v>45</x:v>
      </x:c>
    </x:row>
    <x:row r="107" ht="22" customHeight="1">
      <x:c r="A107" s="33" t="str">
        <x:v>КЛ-003</x:v>
      </x:c>
      <x:c r="B107" s="33" t="str">
        <x:v>ООО «ВекторСнаб»</x:v>
      </x:c>
      <x:c r="C107" s="34" t="n">
        <x:v>45800</x:v>
      </x:c>
      <x:c r="D107" s="40" t="n">
        <x:v>67000</x:v>
      </x:c>
      <x:c r="E107" s="42" t="str">
        <x:v>Соколова Мария</x:v>
      </x:c>
      <x:c r="F107" s="41" t="n">
        <x:v>1</x:v>
      </x:c>
      <x:c r="G107" s="32" t="str">
        <x:v>Кабель</x:v>
      </x:c>
      <x:c r="H107" s="41" t="n">
        <x:f>C107-C106</x:f>
        <x:v>45</x:v>
      </x:c>
    </x:row>
    <x:row r="108" ht="22" customHeight="1">
      <x:c r="A108" s="33" t="str">
        <x:v>КЛ-003</x:v>
      </x:c>
      <x:c r="B108" s="33" t="str">
        <x:v>ООО «ВекторСнаб»</x:v>
      </x:c>
      <x:c r="C108" s="34" t="n">
        <x:v>45845</x:v>
      </x:c>
      <x:c r="D108" s="40" t="n">
        <x:v>65000</x:v>
      </x:c>
      <x:c r="E108" s="42" t="str">
        <x:v>Соколова Мария</x:v>
      </x:c>
      <x:c r="F108" s="41" t="n">
        <x:v>1</x:v>
      </x:c>
      <x:c r="G108" s="32" t="str">
        <x:v>Кабель</x:v>
      </x:c>
      <x:c r="H108" s="41" t="n">
        <x:f>C108-C107</x:f>
        <x:v>45</x:v>
      </x:c>
    </x:row>
    <x:row r="109" ht="22" customHeight="1">
      <x:c r="A109" s="33" t="str">
        <x:v>КЛ-003</x:v>
      </x:c>
      <x:c r="B109" s="33" t="str">
        <x:v>ООО «ВекторСнаб»</x:v>
      </x:c>
      <x:c r="C109" s="34" t="n">
        <x:v>45890</x:v>
      </x:c>
      <x:c r="D109" s="40" t="n">
        <x:v>66000</x:v>
      </x:c>
      <x:c r="E109" s="42" t="str">
        <x:v>Соколова Мария</x:v>
      </x:c>
      <x:c r="F109" s="41" t="n">
        <x:v>1</x:v>
      </x:c>
      <x:c r="G109" s="32" t="str">
        <x:v>Кабель</x:v>
      </x:c>
      <x:c r="H109" s="41" t="n">
        <x:f>C109-C108</x:f>
        <x:v>45</x:v>
      </x:c>
    </x:row>
    <x:row r="110" ht="22" customHeight="1">
      <x:c r="A110" s="33" t="str">
        <x:v>КЛ-003</x:v>
      </x:c>
      <x:c r="B110" s="33" t="str">
        <x:v>ООО «ВекторСнаб»</x:v>
      </x:c>
      <x:c r="C110" s="34" t="n">
        <x:v>45935</x:v>
      </x:c>
      <x:c r="D110" s="40" t="n">
        <x:v>67000</x:v>
      </x:c>
      <x:c r="E110" s="42" t="str">
        <x:v>Соколова Мария</x:v>
      </x:c>
      <x:c r="F110" s="41" t="n">
        <x:v>1</x:v>
      </x:c>
      <x:c r="G110" s="32" t="str">
        <x:v>Кабель</x:v>
      </x:c>
      <x:c r="H110" s="41" t="n">
        <x:f>C110-C109</x:f>
        <x:v>45</x:v>
      </x:c>
    </x:row>
    <x:row r="111" ht="22" customHeight="1">
      <x:c r="A111" s="33" t="str">
        <x:v>КЛ-003</x:v>
      </x:c>
      <x:c r="B111" s="33" t="str">
        <x:v>ООО «ВекторСнаб»</x:v>
      </x:c>
      <x:c r="C111" s="34" t="n">
        <x:v>45980</x:v>
      </x:c>
      <x:c r="D111" s="40" t="n">
        <x:v>65000</x:v>
      </x:c>
      <x:c r="E111" s="42" t="str">
        <x:v>Соколова Мария</x:v>
      </x:c>
      <x:c r="F111" s="41" t="n">
        <x:v>1</x:v>
      </x:c>
      <x:c r="G111" s="32" t="str">
        <x:v>Кабель</x:v>
      </x:c>
      <x:c r="H111" s="41" t="n">
        <x:f>C111-C110</x:f>
        <x:v>45</x:v>
      </x:c>
    </x:row>
    <x:row r="112" ht="22" customHeight="1">
      <x:c r="A112" s="33" t="str">
        <x:v>КЛ-003</x:v>
      </x:c>
      <x:c r="B112" s="33" t="str">
        <x:v>ООО «ВекторСнаб»</x:v>
      </x:c>
      <x:c r="C112" s="34" t="n">
        <x:v>46025</x:v>
      </x:c>
      <x:c r="D112" s="40" t="n">
        <x:v>66000</x:v>
      </x:c>
      <x:c r="E112" s="42" t="str">
        <x:v>Соколова Мария</x:v>
      </x:c>
      <x:c r="F112" s="41" t="n">
        <x:v>1</x:v>
      </x:c>
      <x:c r="G112" s="32" t="str">
        <x:v>Кабель</x:v>
      </x:c>
      <x:c r="H112" s="41" t="n">
        <x:f>C112-C111</x:f>
        <x:v>45</x:v>
      </x:c>
    </x:row>
    <x:row r="113" ht="22" customHeight="1">
      <x:c r="A113" s="33" t="str">
        <x:v>КЛ-003</x:v>
      </x:c>
      <x:c r="B113" s="33" t="str">
        <x:v>ООО «ВекторСнаб»</x:v>
      </x:c>
      <x:c r="C113" s="34" t="n">
        <x:v>46070</x:v>
      </x:c>
      <x:c r="D113" s="40" t="n">
        <x:v>67000</x:v>
      </x:c>
      <x:c r="E113" s="42" t="str">
        <x:v>Соколова Мария</x:v>
      </x:c>
      <x:c r="F113" s="41" t="n">
        <x:v>1</x:v>
      </x:c>
      <x:c r="G113" s="32" t="str">
        <x:v>Кабель</x:v>
      </x:c>
      <x:c r="H113" s="41" t="n">
        <x:f>C113-C112</x:f>
        <x:v>45</x:v>
      </x:c>
    </x:row>
    <x:row r="114" ht="22" customHeight="1">
      <x:c r="A114" s="33" t="str">
        <x:v>КЛ-003</x:v>
      </x:c>
      <x:c r="B114" s="33" t="str">
        <x:v>ООО «ВекторСнаб»</x:v>
      </x:c>
      <x:c r="C114" s="34" t="n">
        <x:v>46115</x:v>
      </x:c>
      <x:c r="D114" s="40" t="n">
        <x:v>65000</x:v>
      </x:c>
      <x:c r="E114" s="42" t="str">
        <x:v>Соколова Мария</x:v>
      </x:c>
      <x:c r="F114" s="41" t="n">
        <x:v>1</x:v>
      </x:c>
      <x:c r="G114" s="32" t="str">
        <x:v>Кабель</x:v>
      </x:c>
      <x:c r="H114" s="41" t="n">
        <x:f>C114-C113</x:f>
        <x:v>45</x:v>
      </x:c>
    </x:row>
    <x:row r="115" ht="22" customHeight="1">
      <x:c r="A115" s="33" t="str">
        <x:v>КЛ-003</x:v>
      </x:c>
      <x:c r="B115" s="33" t="str">
        <x:v>ООО «ВекторСнаб»</x:v>
      </x:c>
      <x:c r="C115" s="34" t="n">
        <x:v>46160</x:v>
      </x:c>
      <x:c r="D115" s="40" t="n">
        <x:v>66000</x:v>
      </x:c>
      <x:c r="E115" s="42" t="str">
        <x:v>Соколова Мария</x:v>
      </x:c>
      <x:c r="F115" s="41" t="n">
        <x:v>1</x:v>
      </x:c>
      <x:c r="G115" s="32" t="str">
        <x:v>Кабель</x:v>
      </x:c>
      <x:c r="H115" s="41" t="n">
        <x:f>C115-C114</x:f>
        <x:v>45</x:v>
      </x:c>
    </x:row>
    <x:row r="116" ht="22" customHeight="1">
      <x:c r="A116" s="33" t="str">
        <x:v>КЛ-003</x:v>
      </x:c>
      <x:c r="B116" s="33" t="str">
        <x:v>ООО «ВекторСнаб»</x:v>
      </x:c>
      <x:c r="C116" s="34" t="n">
        <x:v>46205</x:v>
      </x:c>
      <x:c r="D116" s="40" t="n">
        <x:v>67000</x:v>
      </x:c>
      <x:c r="E116" s="42" t="str">
        <x:v>Соколова Мария</x:v>
      </x:c>
      <x:c r="F116" s="41" t="n">
        <x:v>1</x:v>
      </x:c>
      <x:c r="G116" s="32" t="str">
        <x:v>Кабель</x:v>
      </x:c>
      <x:c r="H116" s="41" t="n">
        <x:f>C116-C115</x:f>
        <x:v>45</x:v>
      </x:c>
    </x:row>
    <x:row r="117" ht="22" customHeight="1">
      <x:c r="A117" s="33" t="str">
        <x:v>КЛ-003</x:v>
      </x:c>
      <x:c r="B117" s="33" t="str">
        <x:v>ООО «ВекторСнаб»</x:v>
      </x:c>
      <x:c r="C117" s="34" t="n">
        <x:v>46250</x:v>
      </x:c>
      <x:c r="D117" s="40" t="n">
        <x:v>65000</x:v>
      </x:c>
      <x:c r="E117" s="42" t="str">
        <x:v>Соколова Мария</x:v>
      </x:c>
      <x:c r="F117" s="41" t="n">
        <x:v>1</x:v>
      </x:c>
      <x:c r="G117" s="32" t="str">
        <x:v>Кабель</x:v>
      </x:c>
      <x:c r="H117" s="41" t="n">
        <x:f>C117-C116</x:f>
        <x:v>45</x:v>
      </x:c>
    </x:row>
    <x:row r="118" ht="22" customHeight="1">
      <x:c r="A118" s="33" t="str">
        <x:v>КЛ-004</x:v>
      </x:c>
      <x:c r="B118" s="33" t="str">
        <x:v>ООО «ТехноОпт»</x:v>
      </x:c>
      <x:c r="C118" s="34" t="n">
        <x:v>45225</x:v>
      </x:c>
      <x:c r="D118" s="40" t="n">
        <x:v>78000</x:v>
      </x:c>
      <x:c r="E118" s="42" t="str">
        <x:v>Кузнецов Павел</x:v>
      </x:c>
      <x:c r="F118" s="41" t="n">
        <x:v>1</x:v>
      </x:c>
      <x:c r="G118" s="32" t="str">
        <x:v>Инструмент</x:v>
      </x:c>
      <x:c r="H118" s="41"/>
    </x:row>
    <x:row r="119" ht="22" customHeight="1">
      <x:c r="A119" s="33" t="str">
        <x:v>КЛ-004</x:v>
      </x:c>
      <x:c r="B119" s="33" t="str">
        <x:v>ООО «ТехноОпт»</x:v>
      </x:c>
      <x:c r="C119" s="34" t="n">
        <x:v>45285</x:v>
      </x:c>
      <x:c r="D119" s="40" t="n">
        <x:v>79000</x:v>
      </x:c>
      <x:c r="E119" s="42" t="str">
        <x:v>Кузнецов Павел</x:v>
      </x:c>
      <x:c r="F119" s="41" t="n">
        <x:v>1</x:v>
      </x:c>
      <x:c r="G119" s="32" t="str">
        <x:v>Инструмент</x:v>
      </x:c>
      <x:c r="H119" s="41" t="n">
        <x:f>C119-C118</x:f>
        <x:v>60</x:v>
      </x:c>
    </x:row>
    <x:row r="120" ht="22" customHeight="1">
      <x:c r="A120" s="33" t="str">
        <x:v>КЛ-004</x:v>
      </x:c>
      <x:c r="B120" s="33" t="str">
        <x:v>ООО «ТехноОпт»</x:v>
      </x:c>
      <x:c r="C120" s="34" t="n">
        <x:v>45345</x:v>
      </x:c>
      <x:c r="D120" s="40" t="n">
        <x:v>77000</x:v>
      </x:c>
      <x:c r="E120" s="42" t="str">
        <x:v>Кузнецов Павел</x:v>
      </x:c>
      <x:c r="F120" s="41" t="n">
        <x:v>1</x:v>
      </x:c>
      <x:c r="G120" s="32" t="str">
        <x:v>Инструмент</x:v>
      </x:c>
      <x:c r="H120" s="41" t="n">
        <x:f>C120-C119</x:f>
        <x:v>60</x:v>
      </x:c>
    </x:row>
    <x:row r="121" ht="22" customHeight="1">
      <x:c r="A121" s="33" t="str">
        <x:v>КЛ-004</x:v>
      </x:c>
      <x:c r="B121" s="33" t="str">
        <x:v>ООО «ТехноОпт»</x:v>
      </x:c>
      <x:c r="C121" s="34" t="n">
        <x:v>45405</x:v>
      </x:c>
      <x:c r="D121" s="40" t="n">
        <x:v>78000</x:v>
      </x:c>
      <x:c r="E121" s="42" t="str">
        <x:v>Кузнецов Павел</x:v>
      </x:c>
      <x:c r="F121" s="41" t="n">
        <x:v>1</x:v>
      </x:c>
      <x:c r="G121" s="32" t="str">
        <x:v>Инструмент</x:v>
      </x:c>
      <x:c r="H121" s="41" t="n">
        <x:f>C121-C120</x:f>
        <x:v>60</x:v>
      </x:c>
    </x:row>
    <x:row r="122" ht="22" customHeight="1">
      <x:c r="A122" s="33" t="str">
        <x:v>КЛ-004</x:v>
      </x:c>
      <x:c r="B122" s="33" t="str">
        <x:v>ООО «ТехноОпт»</x:v>
      </x:c>
      <x:c r="C122" s="34" t="n">
        <x:v>45465</x:v>
      </x:c>
      <x:c r="D122" s="40" t="n">
        <x:v>79000</x:v>
      </x:c>
      <x:c r="E122" s="42" t="str">
        <x:v>Кузнецов Павел</x:v>
      </x:c>
      <x:c r="F122" s="41" t="n">
        <x:v>1</x:v>
      </x:c>
      <x:c r="G122" s="32" t="str">
        <x:v>Инструмент</x:v>
      </x:c>
      <x:c r="H122" s="41" t="n">
        <x:f>C122-C121</x:f>
        <x:v>60</x:v>
      </x:c>
    </x:row>
    <x:row r="123" ht="22" customHeight="1">
      <x:c r="A123" s="33" t="str">
        <x:v>КЛ-004</x:v>
      </x:c>
      <x:c r="B123" s="33" t="str">
        <x:v>ООО «ТехноОпт»</x:v>
      </x:c>
      <x:c r="C123" s="34" t="n">
        <x:v>45525</x:v>
      </x:c>
      <x:c r="D123" s="40" t="n">
        <x:v>77000</x:v>
      </x:c>
      <x:c r="E123" s="42" t="str">
        <x:v>Кузнецов Павел</x:v>
      </x:c>
      <x:c r="F123" s="41" t="n">
        <x:v>1</x:v>
      </x:c>
      <x:c r="G123" s="32" t="str">
        <x:v>Инструмент</x:v>
      </x:c>
      <x:c r="H123" s="41" t="n">
        <x:f>C123-C122</x:f>
        <x:v>60</x:v>
      </x:c>
    </x:row>
    <x:row r="124" ht="22" customHeight="1">
      <x:c r="A124" s="33" t="str">
        <x:v>КЛ-004</x:v>
      </x:c>
      <x:c r="B124" s="33" t="str">
        <x:v>ООО «ТехноОпт»</x:v>
      </x:c>
      <x:c r="C124" s="34" t="n">
        <x:v>45585</x:v>
      </x:c>
      <x:c r="D124" s="40" t="n">
        <x:v>78000</x:v>
      </x:c>
      <x:c r="E124" s="42" t="str">
        <x:v>Кузнецов Павел</x:v>
      </x:c>
      <x:c r="F124" s="41" t="n">
        <x:v>1</x:v>
      </x:c>
      <x:c r="G124" s="32" t="str">
        <x:v>Инструмент</x:v>
      </x:c>
      <x:c r="H124" s="41" t="n">
        <x:f>C124-C123</x:f>
        <x:v>60</x:v>
      </x:c>
    </x:row>
    <x:row r="125" ht="22" customHeight="1">
      <x:c r="A125" s="33" t="str">
        <x:v>КЛ-004</x:v>
      </x:c>
      <x:c r="B125" s="33" t="str">
        <x:v>ООО «ТехноОпт»</x:v>
      </x:c>
      <x:c r="C125" s="34" t="n">
        <x:v>45645</x:v>
      </x:c>
      <x:c r="D125" s="40" t="n">
        <x:v>79000</x:v>
      </x:c>
      <x:c r="E125" s="42" t="str">
        <x:v>Кузнецов Павел</x:v>
      </x:c>
      <x:c r="F125" s="41" t="n">
        <x:v>1</x:v>
      </x:c>
      <x:c r="G125" s="32" t="str">
        <x:v>Инструмент</x:v>
      </x:c>
      <x:c r="H125" s="41" t="n">
        <x:f>C125-C124</x:f>
        <x:v>60</x:v>
      </x:c>
    </x:row>
    <x:row r="126" ht="22" customHeight="1">
      <x:c r="A126" s="33" t="str">
        <x:v>КЛ-004</x:v>
      </x:c>
      <x:c r="B126" s="33" t="str">
        <x:v>ООО «ТехноОпт»</x:v>
      </x:c>
      <x:c r="C126" s="34" t="n">
        <x:v>45705</x:v>
      </x:c>
      <x:c r="D126" s="40" t="n">
        <x:v>77000</x:v>
      </x:c>
      <x:c r="E126" s="42" t="str">
        <x:v>Кузнецов Павел</x:v>
      </x:c>
      <x:c r="F126" s="41" t="n">
        <x:v>1</x:v>
      </x:c>
      <x:c r="G126" s="32" t="str">
        <x:v>Инструмент</x:v>
      </x:c>
      <x:c r="H126" s="41" t="n">
        <x:f>C126-C125</x:f>
        <x:v>60</x:v>
      </x:c>
    </x:row>
    <x:row r="127" ht="22" customHeight="1">
      <x:c r="A127" s="33" t="str">
        <x:v>КЛ-004</x:v>
      </x:c>
      <x:c r="B127" s="33" t="str">
        <x:v>ООО «ТехноОпт»</x:v>
      </x:c>
      <x:c r="C127" s="34" t="n">
        <x:v>45765</x:v>
      </x:c>
      <x:c r="D127" s="40" t="n">
        <x:v>78000</x:v>
      </x:c>
      <x:c r="E127" s="42" t="str">
        <x:v>Кузнецов Павел</x:v>
      </x:c>
      <x:c r="F127" s="41" t="n">
        <x:v>1</x:v>
      </x:c>
      <x:c r="G127" s="32" t="str">
        <x:v>Инструмент</x:v>
      </x:c>
      <x:c r="H127" s="41" t="n">
        <x:f>C127-C126</x:f>
        <x:v>60</x:v>
      </x:c>
    </x:row>
    <x:row r="128" ht="22" customHeight="1">
      <x:c r="A128" s="33" t="str">
        <x:v>КЛ-004</x:v>
      </x:c>
      <x:c r="B128" s="33" t="str">
        <x:v>ООО «ТехноОпт»</x:v>
      </x:c>
      <x:c r="C128" s="34" t="n">
        <x:v>45825</x:v>
      </x:c>
      <x:c r="D128" s="40" t="n">
        <x:v>79000</x:v>
      </x:c>
      <x:c r="E128" s="42" t="str">
        <x:v>Кузнецов Павел</x:v>
      </x:c>
      <x:c r="F128" s="41" t="n">
        <x:v>1</x:v>
      </x:c>
      <x:c r="G128" s="32" t="str">
        <x:v>Инструмент</x:v>
      </x:c>
      <x:c r="H128" s="41" t="n">
        <x:f>C128-C127</x:f>
        <x:v>60</x:v>
      </x:c>
    </x:row>
    <x:row r="129" ht="22" customHeight="1">
      <x:c r="A129" s="33" t="str">
        <x:v>КЛ-004</x:v>
      </x:c>
      <x:c r="B129" s="33" t="str">
        <x:v>ООО «ТехноОпт»</x:v>
      </x:c>
      <x:c r="C129" s="34" t="n">
        <x:v>45885</x:v>
      </x:c>
      <x:c r="D129" s="40" t="n">
        <x:v>77000</x:v>
      </x:c>
      <x:c r="E129" s="42" t="str">
        <x:v>Кузнецов Павел</x:v>
      </x:c>
      <x:c r="F129" s="41" t="n">
        <x:v>1</x:v>
      </x:c>
      <x:c r="G129" s="32" t="str">
        <x:v>Инструмент</x:v>
      </x:c>
      <x:c r="H129" s="41" t="n">
        <x:f>C129-C128</x:f>
        <x:v>60</x:v>
      </x:c>
    </x:row>
    <x:row r="130" ht="22" customHeight="1">
      <x:c r="A130" s="33" t="str">
        <x:v>КЛ-004</x:v>
      </x:c>
      <x:c r="B130" s="33" t="str">
        <x:v>ООО «ТехноОпт»</x:v>
      </x:c>
      <x:c r="C130" s="34" t="n">
        <x:v>45945</x:v>
      </x:c>
      <x:c r="D130" s="40" t="n">
        <x:v>78000</x:v>
      </x:c>
      <x:c r="E130" s="42" t="str">
        <x:v>Кузнецов Павел</x:v>
      </x:c>
      <x:c r="F130" s="41" t="n">
        <x:v>1</x:v>
      </x:c>
      <x:c r="G130" s="32" t="str">
        <x:v>Инструмент</x:v>
      </x:c>
      <x:c r="H130" s="41" t="n">
        <x:f>C130-C129</x:f>
        <x:v>60</x:v>
      </x:c>
    </x:row>
    <x:row r="131" ht="22" customHeight="1">
      <x:c r="A131" s="33" t="str">
        <x:v>КЛ-004</x:v>
      </x:c>
      <x:c r="B131" s="33" t="str">
        <x:v>ООО «ТехноОпт»</x:v>
      </x:c>
      <x:c r="C131" s="34" t="n">
        <x:v>46005</x:v>
      </x:c>
      <x:c r="D131" s="40" t="n">
        <x:v>79000</x:v>
      </x:c>
      <x:c r="E131" s="42" t="str">
        <x:v>Кузнецов Павел</x:v>
      </x:c>
      <x:c r="F131" s="41" t="n">
        <x:v>1</x:v>
      </x:c>
      <x:c r="G131" s="32" t="str">
        <x:v>Инструмент</x:v>
      </x:c>
      <x:c r="H131" s="41" t="n">
        <x:f>C131-C130</x:f>
        <x:v>60</x:v>
      </x:c>
    </x:row>
    <x:row r="132" ht="22" customHeight="1">
      <x:c r="A132" s="33" t="str">
        <x:v>КЛ-004</x:v>
      </x:c>
      <x:c r="B132" s="33" t="str">
        <x:v>ООО «ТехноОпт»</x:v>
      </x:c>
      <x:c r="C132" s="34" t="n">
        <x:v>46065</x:v>
      </x:c>
      <x:c r="D132" s="40" t="n">
        <x:v>77000</x:v>
      </x:c>
      <x:c r="E132" s="42" t="str">
        <x:v>Кузнецов Павел</x:v>
      </x:c>
      <x:c r="F132" s="41" t="n">
        <x:v>1</x:v>
      </x:c>
      <x:c r="G132" s="32" t="str">
        <x:v>Инструмент</x:v>
      </x:c>
      <x:c r="H132" s="41" t="n">
        <x:f>C132-C131</x:f>
        <x:v>60</x:v>
      </x:c>
    </x:row>
    <x:row r="133" ht="22" customHeight="1">
      <x:c r="A133" s="33" t="str">
        <x:v>КЛ-004</x:v>
      </x:c>
      <x:c r="B133" s="33" t="str">
        <x:v>ООО «ТехноОпт»</x:v>
      </x:c>
      <x:c r="C133" s="34" t="n">
        <x:v>46125</x:v>
      </x:c>
      <x:c r="D133" s="40" t="n">
        <x:v>78000</x:v>
      </x:c>
      <x:c r="E133" s="42" t="str">
        <x:v>Кузнецов Павел</x:v>
      </x:c>
      <x:c r="F133" s="41" t="n">
        <x:v>1</x:v>
      </x:c>
      <x:c r="G133" s="32" t="str">
        <x:v>Инструмент</x:v>
      </x:c>
      <x:c r="H133" s="41" t="n">
        <x:f>C133-C132</x:f>
        <x:v>60</x:v>
      </x:c>
    </x:row>
    <x:row r="134" ht="22" customHeight="1">
      <x:c r="A134" s="33" t="str">
        <x:v>КЛ-004</x:v>
      </x:c>
      <x:c r="B134" s="33" t="str">
        <x:v>ООО «ТехноОпт»</x:v>
      </x:c>
      <x:c r="C134" s="34" t="n">
        <x:v>46185</x:v>
      </x:c>
      <x:c r="D134" s="40" t="n">
        <x:v>79000</x:v>
      </x:c>
      <x:c r="E134" s="42" t="str">
        <x:v>Кузнецов Павел</x:v>
      </x:c>
      <x:c r="F134" s="41" t="n">
        <x:v>1</x:v>
      </x:c>
      <x:c r="G134" s="32" t="str">
        <x:v>Инструмент</x:v>
      </x:c>
      <x:c r="H134" s="41" t="n">
        <x:f>C134-C133</x:f>
        <x:v>60</x:v>
      </x:c>
    </x:row>
    <x:row r="135" ht="22" customHeight="1">
      <x:c r="A135" s="33" t="str">
        <x:v>КЛ-004</x:v>
      </x:c>
      <x:c r="B135" s="33" t="str">
        <x:v>ООО «ТехноОпт»</x:v>
      </x:c>
      <x:c r="C135" s="34" t="n">
        <x:v>46245</x:v>
      </x:c>
      <x:c r="D135" s="40" t="n">
        <x:v>77000</x:v>
      </x:c>
      <x:c r="E135" s="42" t="str">
        <x:v>Кузнецов Павел</x:v>
      </x:c>
      <x:c r="F135" s="41" t="n">
        <x:v>1</x:v>
      </x:c>
      <x:c r="G135" s="32" t="str">
        <x:v>Инструмент</x:v>
      </x:c>
      <x:c r="H135" s="41" t="n">
        <x:f>C135-C134</x:f>
        <x:v>60</x:v>
      </x:c>
    </x:row>
    <x:row r="136" ht="22" customHeight="1">
      <x:c r="A136" s="33" t="str">
        <x:v>КЛ-005</x:v>
      </x:c>
      <x:c r="B136" s="33" t="str">
        <x:v>ООО «УралКрепёж»</x:v>
      </x:c>
      <x:c r="C136" s="34" t="n">
        <x:v>45187</x:v>
      </x:c>
      <x:c r="D136" s="40" t="n">
        <x:v>90000</x:v>
      </x:c>
      <x:c r="E136" s="42" t="str">
        <x:v>Иванова Анна</x:v>
      </x:c>
      <x:c r="F136" s="41" t="n">
        <x:v>1</x:v>
      </x:c>
      <x:c r="G136" s="32" t="str">
        <x:v>Промышленная химия</x:v>
      </x:c>
      <x:c r="H136" s="41"/>
    </x:row>
    <x:row r="137" ht="22" customHeight="1">
      <x:c r="A137" s="33" t="str">
        <x:v>КЛ-005</x:v>
      </x:c>
      <x:c r="B137" s="33" t="str">
        <x:v>ООО «УралКрепёж»</x:v>
      </x:c>
      <x:c r="C137" s="34" t="n">
        <x:v>45207</x:v>
      </x:c>
      <x:c r="D137" s="40" t="n">
        <x:v>91000</x:v>
      </x:c>
      <x:c r="E137" s="42" t="str">
        <x:v>Иванова Анна</x:v>
      </x:c>
      <x:c r="F137" s="41" t="n">
        <x:v>1</x:v>
      </x:c>
      <x:c r="G137" s="32" t="str">
        <x:v>Промышленная химия</x:v>
      </x:c>
      <x:c r="H137" s="41" t="n">
        <x:f>C137-C136</x:f>
        <x:v>20</x:v>
      </x:c>
    </x:row>
    <x:row r="138" ht="22" customHeight="1">
      <x:c r="A138" s="33" t="str">
        <x:v>КЛ-005</x:v>
      </x:c>
      <x:c r="B138" s="33" t="str">
        <x:v>ООО «УралКрепёж»</x:v>
      </x:c>
      <x:c r="C138" s="34" t="n">
        <x:v>45227</x:v>
      </x:c>
      <x:c r="D138" s="40" t="n">
        <x:v>89000</x:v>
      </x:c>
      <x:c r="E138" s="42" t="str">
        <x:v>Иванова Анна</x:v>
      </x:c>
      <x:c r="F138" s="41" t="n">
        <x:v>1</x:v>
      </x:c>
      <x:c r="G138" s="32" t="str">
        <x:v>Промышленная химия</x:v>
      </x:c>
      <x:c r="H138" s="41" t="n">
        <x:f>C138-C137</x:f>
        <x:v>20</x:v>
      </x:c>
    </x:row>
    <x:row r="139" ht="22" customHeight="1">
      <x:c r="A139" s="33" t="str">
        <x:v>КЛ-005</x:v>
      </x:c>
      <x:c r="B139" s="33" t="str">
        <x:v>ООО «УралКрепёж»</x:v>
      </x:c>
      <x:c r="C139" s="34" t="n">
        <x:v>45247</x:v>
      </x:c>
      <x:c r="D139" s="40" t="n">
        <x:v>90000</x:v>
      </x:c>
      <x:c r="E139" s="42" t="str">
        <x:v>Иванова Анна</x:v>
      </x:c>
      <x:c r="F139" s="41" t="n">
        <x:v>1</x:v>
      </x:c>
      <x:c r="G139" s="32" t="str">
        <x:v>Промышленная химия</x:v>
      </x:c>
      <x:c r="H139" s="41" t="n">
        <x:f>C139-C138</x:f>
        <x:v>20</x:v>
      </x:c>
    </x:row>
    <x:row r="140" ht="22" customHeight="1">
      <x:c r="A140" s="33" t="str">
        <x:v>КЛ-005</x:v>
      </x:c>
      <x:c r="B140" s="33" t="str">
        <x:v>ООО «УралКрепёж»</x:v>
      </x:c>
      <x:c r="C140" s="34" t="n">
        <x:v>45267</x:v>
      </x:c>
      <x:c r="D140" s="40" t="n">
        <x:v>91000</x:v>
      </x:c>
      <x:c r="E140" s="42" t="str">
        <x:v>Иванова Анна</x:v>
      </x:c>
      <x:c r="F140" s="41" t="n">
        <x:v>1</x:v>
      </x:c>
      <x:c r="G140" s="32" t="str">
        <x:v>Промышленная химия</x:v>
      </x:c>
      <x:c r="H140" s="41" t="n">
        <x:f>C140-C139</x:f>
        <x:v>20</x:v>
      </x:c>
    </x:row>
    <x:row r="141" ht="22" customHeight="1">
      <x:c r="A141" s="33" t="str">
        <x:v>КЛ-005</x:v>
      </x:c>
      <x:c r="B141" s="33" t="str">
        <x:v>ООО «УралКрепёж»</x:v>
      </x:c>
      <x:c r="C141" s="34" t="n">
        <x:v>45287</x:v>
      </x:c>
      <x:c r="D141" s="40" t="n">
        <x:v>89000</x:v>
      </x:c>
      <x:c r="E141" s="42" t="str">
        <x:v>Иванова Анна</x:v>
      </x:c>
      <x:c r="F141" s="41" t="n">
        <x:v>1</x:v>
      </x:c>
      <x:c r="G141" s="32" t="str">
        <x:v>Промышленная химия</x:v>
      </x:c>
      <x:c r="H141" s="41" t="n">
        <x:f>C141-C140</x:f>
        <x:v>20</x:v>
      </x:c>
    </x:row>
    <x:row r="142" ht="22" customHeight="1">
      <x:c r="A142" s="33" t="str">
        <x:v>КЛ-005</x:v>
      </x:c>
      <x:c r="B142" s="33" t="str">
        <x:v>ООО «УралКрепёж»</x:v>
      </x:c>
      <x:c r="C142" s="34" t="n">
        <x:v>45307</x:v>
      </x:c>
      <x:c r="D142" s="40" t="n">
        <x:v>90000</x:v>
      </x:c>
      <x:c r="E142" s="42" t="str">
        <x:v>Иванова Анна</x:v>
      </x:c>
      <x:c r="F142" s="41" t="n">
        <x:v>1</x:v>
      </x:c>
      <x:c r="G142" s="32" t="str">
        <x:v>Промышленная химия</x:v>
      </x:c>
      <x:c r="H142" s="41" t="n">
        <x:f>C142-C141</x:f>
        <x:v>20</x:v>
      </x:c>
    </x:row>
    <x:row r="143" ht="22" customHeight="1">
      <x:c r="A143" s="33" t="str">
        <x:v>КЛ-005</x:v>
      </x:c>
      <x:c r="B143" s="33" t="str">
        <x:v>ООО «УралКрепёж»</x:v>
      </x:c>
      <x:c r="C143" s="34" t="n">
        <x:v>45327</x:v>
      </x:c>
      <x:c r="D143" s="40" t="n">
        <x:v>91000</x:v>
      </x:c>
      <x:c r="E143" s="42" t="str">
        <x:v>Иванова Анна</x:v>
      </x:c>
      <x:c r="F143" s="41" t="n">
        <x:v>1</x:v>
      </x:c>
      <x:c r="G143" s="32" t="str">
        <x:v>Промышленная химия</x:v>
      </x:c>
      <x:c r="H143" s="41" t="n">
        <x:f>C143-C142</x:f>
        <x:v>20</x:v>
      </x:c>
    </x:row>
    <x:row r="144" ht="22" customHeight="1">
      <x:c r="A144" s="33" t="str">
        <x:v>КЛ-005</x:v>
      </x:c>
      <x:c r="B144" s="33" t="str">
        <x:v>ООО «УралКрепёж»</x:v>
      </x:c>
      <x:c r="C144" s="34" t="n">
        <x:v>45347</x:v>
      </x:c>
      <x:c r="D144" s="40" t="n">
        <x:v>89000</x:v>
      </x:c>
      <x:c r="E144" s="42" t="str">
        <x:v>Иванова Анна</x:v>
      </x:c>
      <x:c r="F144" s="41" t="n">
        <x:v>1</x:v>
      </x:c>
      <x:c r="G144" s="32" t="str">
        <x:v>Промышленная химия</x:v>
      </x:c>
      <x:c r="H144" s="41" t="n">
        <x:f>C144-C143</x:f>
        <x:v>20</x:v>
      </x:c>
    </x:row>
    <x:row r="145" ht="22" customHeight="1">
      <x:c r="A145" s="33" t="str">
        <x:v>КЛ-005</x:v>
      </x:c>
      <x:c r="B145" s="33" t="str">
        <x:v>ООО «УралКрепёж»</x:v>
      </x:c>
      <x:c r="C145" s="34" t="n">
        <x:v>45367</x:v>
      </x:c>
      <x:c r="D145" s="40" t="n">
        <x:v>90000</x:v>
      </x:c>
      <x:c r="E145" s="42" t="str">
        <x:v>Иванова Анна</x:v>
      </x:c>
      <x:c r="F145" s="41" t="n">
        <x:v>1</x:v>
      </x:c>
      <x:c r="G145" s="32" t="str">
        <x:v>Промышленная химия</x:v>
      </x:c>
      <x:c r="H145" s="41" t="n">
        <x:f>C145-C144</x:f>
        <x:v>20</x:v>
      </x:c>
    </x:row>
    <x:row r="146" ht="22" customHeight="1">
      <x:c r="A146" s="33" t="str">
        <x:v>КЛ-005</x:v>
      </x:c>
      <x:c r="B146" s="33" t="str">
        <x:v>ООО «УралКрепёж»</x:v>
      </x:c>
      <x:c r="C146" s="34" t="n">
        <x:v>45387</x:v>
      </x:c>
      <x:c r="D146" s="40" t="n">
        <x:v>91000</x:v>
      </x:c>
      <x:c r="E146" s="42" t="str">
        <x:v>Иванова Анна</x:v>
      </x:c>
      <x:c r="F146" s="41" t="n">
        <x:v>1</x:v>
      </x:c>
      <x:c r="G146" s="32" t="str">
        <x:v>Промышленная химия</x:v>
      </x:c>
      <x:c r="H146" s="41" t="n">
        <x:f>C146-C145</x:f>
        <x:v>20</x:v>
      </x:c>
    </x:row>
    <x:row r="147" ht="22" customHeight="1">
      <x:c r="A147" s="33" t="str">
        <x:v>КЛ-005</x:v>
      </x:c>
      <x:c r="B147" s="33" t="str">
        <x:v>ООО «УралКрепёж»</x:v>
      </x:c>
      <x:c r="C147" s="34" t="n">
        <x:v>45407</x:v>
      </x:c>
      <x:c r="D147" s="40" t="n">
        <x:v>89000</x:v>
      </x:c>
      <x:c r="E147" s="42" t="str">
        <x:v>Иванова Анна</x:v>
      </x:c>
      <x:c r="F147" s="41" t="n">
        <x:v>1</x:v>
      </x:c>
      <x:c r="G147" s="32" t="str">
        <x:v>Промышленная химия</x:v>
      </x:c>
      <x:c r="H147" s="41" t="n">
        <x:f>C147-C146</x:f>
        <x:v>20</x:v>
      </x:c>
    </x:row>
    <x:row r="148" ht="22" customHeight="1">
      <x:c r="A148" s="33" t="str">
        <x:v>КЛ-005</x:v>
      </x:c>
      <x:c r="B148" s="33" t="str">
        <x:v>ООО «УралКрепёж»</x:v>
      </x:c>
      <x:c r="C148" s="34" t="n">
        <x:v>45427</x:v>
      </x:c>
      <x:c r="D148" s="40" t="n">
        <x:v>90000</x:v>
      </x:c>
      <x:c r="E148" s="42" t="str">
        <x:v>Иванова Анна</x:v>
      </x:c>
      <x:c r="F148" s="41" t="n">
        <x:v>1</x:v>
      </x:c>
      <x:c r="G148" s="32" t="str">
        <x:v>Промышленная химия</x:v>
      </x:c>
      <x:c r="H148" s="41" t="n">
        <x:f>C148-C147</x:f>
        <x:v>20</x:v>
      </x:c>
    </x:row>
    <x:row r="149" ht="22" customHeight="1">
      <x:c r="A149" s="33" t="str">
        <x:v>КЛ-005</x:v>
      </x:c>
      <x:c r="B149" s="33" t="str">
        <x:v>ООО «УралКрепёж»</x:v>
      </x:c>
      <x:c r="C149" s="34" t="n">
        <x:v>45447</x:v>
      </x:c>
      <x:c r="D149" s="40" t="n">
        <x:v>91000</x:v>
      </x:c>
      <x:c r="E149" s="42" t="str">
        <x:v>Иванова Анна</x:v>
      </x:c>
      <x:c r="F149" s="41" t="n">
        <x:v>1</x:v>
      </x:c>
      <x:c r="G149" s="32" t="str">
        <x:v>Промышленная химия</x:v>
      </x:c>
      <x:c r="H149" s="41" t="n">
        <x:f>C149-C148</x:f>
        <x:v>20</x:v>
      </x:c>
    </x:row>
    <x:row r="150" ht="22" customHeight="1">
      <x:c r="A150" s="33" t="str">
        <x:v>КЛ-005</x:v>
      </x:c>
      <x:c r="B150" s="33" t="str">
        <x:v>ООО «УралКрепёж»</x:v>
      </x:c>
      <x:c r="C150" s="34" t="n">
        <x:v>45467</x:v>
      </x:c>
      <x:c r="D150" s="40" t="n">
        <x:v>89000</x:v>
      </x:c>
      <x:c r="E150" s="42" t="str">
        <x:v>Иванова Анна</x:v>
      </x:c>
      <x:c r="F150" s="41" t="n">
        <x:v>1</x:v>
      </x:c>
      <x:c r="G150" s="32" t="str">
        <x:v>Промышленная химия</x:v>
      </x:c>
      <x:c r="H150" s="41" t="n">
        <x:f>C150-C149</x:f>
        <x:v>20</x:v>
      </x:c>
    </x:row>
    <x:row r="151" ht="22" customHeight="1">
      <x:c r="A151" s="33" t="str">
        <x:v>КЛ-005</x:v>
      </x:c>
      <x:c r="B151" s="33" t="str">
        <x:v>ООО «УралКрепёж»</x:v>
      </x:c>
      <x:c r="C151" s="34" t="n">
        <x:v>45487</x:v>
      </x:c>
      <x:c r="D151" s="40" t="n">
        <x:v>90000</x:v>
      </x:c>
      <x:c r="E151" s="42" t="str">
        <x:v>Иванова Анна</x:v>
      </x:c>
      <x:c r="F151" s="41" t="n">
        <x:v>1</x:v>
      </x:c>
      <x:c r="G151" s="32" t="str">
        <x:v>Промышленная химия</x:v>
      </x:c>
      <x:c r="H151" s="41" t="n">
        <x:f>C151-C150</x:f>
        <x:v>20</x:v>
      </x:c>
    </x:row>
    <x:row r="152" ht="22" customHeight="1">
      <x:c r="A152" s="33" t="str">
        <x:v>КЛ-005</x:v>
      </x:c>
      <x:c r="B152" s="33" t="str">
        <x:v>ООО «УралКрепёж»</x:v>
      </x:c>
      <x:c r="C152" s="34" t="n">
        <x:v>45507</x:v>
      </x:c>
      <x:c r="D152" s="40" t="n">
        <x:v>91000</x:v>
      </x:c>
      <x:c r="E152" s="42" t="str">
        <x:v>Иванова Анна</x:v>
      </x:c>
      <x:c r="F152" s="41" t="n">
        <x:v>1</x:v>
      </x:c>
      <x:c r="G152" s="32" t="str">
        <x:v>Промышленная химия</x:v>
      </x:c>
      <x:c r="H152" s="41" t="n">
        <x:f>C152-C151</x:f>
        <x:v>20</x:v>
      </x:c>
    </x:row>
    <x:row r="153" ht="22" customHeight="1">
      <x:c r="A153" s="33" t="str">
        <x:v>КЛ-005</x:v>
      </x:c>
      <x:c r="B153" s="33" t="str">
        <x:v>ООО «УралКрепёж»</x:v>
      </x:c>
      <x:c r="C153" s="34" t="n">
        <x:v>45527</x:v>
      </x:c>
      <x:c r="D153" s="40" t="n">
        <x:v>89000</x:v>
      </x:c>
      <x:c r="E153" s="42" t="str">
        <x:v>Иванова Анна</x:v>
      </x:c>
      <x:c r="F153" s="41" t="n">
        <x:v>1</x:v>
      </x:c>
      <x:c r="G153" s="32" t="str">
        <x:v>Промышленная химия</x:v>
      </x:c>
      <x:c r="H153" s="41" t="n">
        <x:f>C153-C152</x:f>
        <x:v>20</x:v>
      </x:c>
    </x:row>
    <x:row r="154" ht="22" customHeight="1">
      <x:c r="A154" s="33" t="str">
        <x:v>КЛ-005</x:v>
      </x:c>
      <x:c r="B154" s="33" t="str">
        <x:v>ООО «УралКрепёж»</x:v>
      </x:c>
      <x:c r="C154" s="34" t="n">
        <x:v>45547</x:v>
      </x:c>
      <x:c r="D154" s="40" t="n">
        <x:v>90000</x:v>
      </x:c>
      <x:c r="E154" s="42" t="str">
        <x:v>Иванова Анна</x:v>
      </x:c>
      <x:c r="F154" s="41" t="n">
        <x:v>1</x:v>
      </x:c>
      <x:c r="G154" s="32" t="str">
        <x:v>Промышленная химия</x:v>
      </x:c>
      <x:c r="H154" s="41" t="n">
        <x:f>C154-C153</x:f>
        <x:v>20</x:v>
      </x:c>
    </x:row>
    <x:row r="155" ht="22" customHeight="1">
      <x:c r="A155" s="33" t="str">
        <x:v>КЛ-005</x:v>
      </x:c>
      <x:c r="B155" s="33" t="str">
        <x:v>ООО «УралКрепёж»</x:v>
      </x:c>
      <x:c r="C155" s="34" t="n">
        <x:v>45567</x:v>
      </x:c>
      <x:c r="D155" s="40" t="n">
        <x:v>91000</x:v>
      </x:c>
      <x:c r="E155" s="42" t="str">
        <x:v>Иванова Анна</x:v>
      </x:c>
      <x:c r="F155" s="41" t="n">
        <x:v>1</x:v>
      </x:c>
      <x:c r="G155" s="32" t="str">
        <x:v>Промышленная химия</x:v>
      </x:c>
      <x:c r="H155" s="41" t="n">
        <x:f>C155-C154</x:f>
        <x:v>20</x:v>
      </x:c>
    </x:row>
    <x:row r="156" ht="22" customHeight="1">
      <x:c r="A156" s="33" t="str">
        <x:v>КЛ-005</x:v>
      </x:c>
      <x:c r="B156" s="33" t="str">
        <x:v>ООО «УралКрепёж»</x:v>
      </x:c>
      <x:c r="C156" s="34" t="n">
        <x:v>45587</x:v>
      </x:c>
      <x:c r="D156" s="40" t="n">
        <x:v>89000</x:v>
      </x:c>
      <x:c r="E156" s="42" t="str">
        <x:v>Иванова Анна</x:v>
      </x:c>
      <x:c r="F156" s="41" t="n">
        <x:v>1</x:v>
      </x:c>
      <x:c r="G156" s="32" t="str">
        <x:v>Промышленная химия</x:v>
      </x:c>
      <x:c r="H156" s="41" t="n">
        <x:f>C156-C155</x:f>
        <x:v>20</x:v>
      </x:c>
    </x:row>
    <x:row r="157" ht="22" customHeight="1">
      <x:c r="A157" s="33" t="str">
        <x:v>КЛ-005</x:v>
      </x:c>
      <x:c r="B157" s="33" t="str">
        <x:v>ООО «УралКрепёж»</x:v>
      </x:c>
      <x:c r="C157" s="34" t="n">
        <x:v>45607</x:v>
      </x:c>
      <x:c r="D157" s="40" t="n">
        <x:v>90000</x:v>
      </x:c>
      <x:c r="E157" s="42" t="str">
        <x:v>Иванова Анна</x:v>
      </x:c>
      <x:c r="F157" s="41" t="n">
        <x:v>1</x:v>
      </x:c>
      <x:c r="G157" s="32" t="str">
        <x:v>Промышленная химия</x:v>
      </x:c>
      <x:c r="H157" s="41" t="n">
        <x:f>C157-C156</x:f>
        <x:v>20</x:v>
      </x:c>
    </x:row>
    <x:row r="158" ht="22" customHeight="1">
      <x:c r="A158" s="33" t="str">
        <x:v>КЛ-005</x:v>
      </x:c>
      <x:c r="B158" s="33" t="str">
        <x:v>ООО «УралКрепёж»</x:v>
      </x:c>
      <x:c r="C158" s="34" t="n">
        <x:v>45627</x:v>
      </x:c>
      <x:c r="D158" s="40" t="n">
        <x:v>91000</x:v>
      </x:c>
      <x:c r="E158" s="42" t="str">
        <x:v>Иванова Анна</x:v>
      </x:c>
      <x:c r="F158" s="41" t="n">
        <x:v>1</x:v>
      </x:c>
      <x:c r="G158" s="32" t="str">
        <x:v>Промышленная химия</x:v>
      </x:c>
      <x:c r="H158" s="41" t="n">
        <x:f>C158-C157</x:f>
        <x:v>20</x:v>
      </x:c>
    </x:row>
    <x:row r="159" ht="22" customHeight="1">
      <x:c r="A159" s="33" t="str">
        <x:v>КЛ-005</x:v>
      </x:c>
      <x:c r="B159" s="33" t="str">
        <x:v>ООО «УралКрепёж»</x:v>
      </x:c>
      <x:c r="C159" s="34" t="n">
        <x:v>45647</x:v>
      </x:c>
      <x:c r="D159" s="40" t="n">
        <x:v>89000</x:v>
      </x:c>
      <x:c r="E159" s="42" t="str">
        <x:v>Иванова Анна</x:v>
      </x:c>
      <x:c r="F159" s="41" t="n">
        <x:v>1</x:v>
      </x:c>
      <x:c r="G159" s="32" t="str">
        <x:v>Промышленная химия</x:v>
      </x:c>
      <x:c r="H159" s="41" t="n">
        <x:f>C159-C158</x:f>
        <x:v>20</x:v>
      </x:c>
    </x:row>
    <x:row r="160" ht="22" customHeight="1">
      <x:c r="A160" s="33" t="str">
        <x:v>КЛ-005</x:v>
      </x:c>
      <x:c r="B160" s="33" t="str">
        <x:v>ООО «УралКрепёж»</x:v>
      </x:c>
      <x:c r="C160" s="34" t="n">
        <x:v>45667</x:v>
      </x:c>
      <x:c r="D160" s="40" t="n">
        <x:v>90000</x:v>
      </x:c>
      <x:c r="E160" s="42" t="str">
        <x:v>Иванова Анна</x:v>
      </x:c>
      <x:c r="F160" s="41" t="n">
        <x:v>1</x:v>
      </x:c>
      <x:c r="G160" s="32" t="str">
        <x:v>Промышленная химия</x:v>
      </x:c>
      <x:c r="H160" s="41" t="n">
        <x:f>C160-C159</x:f>
        <x:v>20</x:v>
      </x:c>
    </x:row>
    <x:row r="161" ht="22" customHeight="1">
      <x:c r="A161" s="33" t="str">
        <x:v>КЛ-005</x:v>
      </x:c>
      <x:c r="B161" s="33" t="str">
        <x:v>ООО «УралКрепёж»</x:v>
      </x:c>
      <x:c r="C161" s="34" t="n">
        <x:v>45687</x:v>
      </x:c>
      <x:c r="D161" s="40" t="n">
        <x:v>91000</x:v>
      </x:c>
      <x:c r="E161" s="42" t="str">
        <x:v>Иванова Анна</x:v>
      </x:c>
      <x:c r="F161" s="41" t="n">
        <x:v>1</x:v>
      </x:c>
      <x:c r="G161" s="32" t="str">
        <x:v>Промышленная химия</x:v>
      </x:c>
      <x:c r="H161" s="41" t="n">
        <x:f>C161-C160</x:f>
        <x:v>20</x:v>
      </x:c>
    </x:row>
    <x:row r="162" ht="22" customHeight="1">
      <x:c r="A162" s="33" t="str">
        <x:v>КЛ-005</x:v>
      </x:c>
      <x:c r="B162" s="33" t="str">
        <x:v>ООО «УралКрепёж»</x:v>
      </x:c>
      <x:c r="C162" s="34" t="n">
        <x:v>45707</x:v>
      </x:c>
      <x:c r="D162" s="40" t="n">
        <x:v>89000</x:v>
      </x:c>
      <x:c r="E162" s="42" t="str">
        <x:v>Иванова Анна</x:v>
      </x:c>
      <x:c r="F162" s="41" t="n">
        <x:v>1</x:v>
      </x:c>
      <x:c r="G162" s="32" t="str">
        <x:v>Промышленная химия</x:v>
      </x:c>
      <x:c r="H162" s="41" t="n">
        <x:f>C162-C161</x:f>
        <x:v>20</x:v>
      </x:c>
    </x:row>
    <x:row r="163" ht="22" customHeight="1">
      <x:c r="A163" s="33" t="str">
        <x:v>КЛ-005</x:v>
      </x:c>
      <x:c r="B163" s="33" t="str">
        <x:v>ООО «УралКрепёж»</x:v>
      </x:c>
      <x:c r="C163" s="34" t="n">
        <x:v>45727</x:v>
      </x:c>
      <x:c r="D163" s="40" t="n">
        <x:v>90000</x:v>
      </x:c>
      <x:c r="E163" s="42" t="str">
        <x:v>Иванова Анна</x:v>
      </x:c>
      <x:c r="F163" s="41" t="n">
        <x:v>1</x:v>
      </x:c>
      <x:c r="G163" s="32" t="str">
        <x:v>Промышленная химия</x:v>
      </x:c>
      <x:c r="H163" s="41" t="n">
        <x:f>C163-C162</x:f>
        <x:v>20</x:v>
      </x:c>
    </x:row>
    <x:row r="164" ht="22" customHeight="1">
      <x:c r="A164" s="33" t="str">
        <x:v>КЛ-005</x:v>
      </x:c>
      <x:c r="B164" s="33" t="str">
        <x:v>ООО «УралКрепёж»</x:v>
      </x:c>
      <x:c r="C164" s="34" t="n">
        <x:v>45747</x:v>
      </x:c>
      <x:c r="D164" s="40" t="n">
        <x:v>91000</x:v>
      </x:c>
      <x:c r="E164" s="42" t="str">
        <x:v>Иванова Анна</x:v>
      </x:c>
      <x:c r="F164" s="41" t="n">
        <x:v>1</x:v>
      </x:c>
      <x:c r="G164" s="32" t="str">
        <x:v>Промышленная химия</x:v>
      </x:c>
      <x:c r="H164" s="41" t="n">
        <x:f>C164-C163</x:f>
        <x:v>20</x:v>
      </x:c>
    </x:row>
    <x:row r="165" ht="22" customHeight="1">
      <x:c r="A165" s="33" t="str">
        <x:v>КЛ-005</x:v>
      </x:c>
      <x:c r="B165" s="33" t="str">
        <x:v>ООО «УралКрепёж»</x:v>
      </x:c>
      <x:c r="C165" s="34" t="n">
        <x:v>45767</x:v>
      </x:c>
      <x:c r="D165" s="40" t="n">
        <x:v>89000</x:v>
      </x:c>
      <x:c r="E165" s="42" t="str">
        <x:v>Иванова Анна</x:v>
      </x:c>
      <x:c r="F165" s="41" t="n">
        <x:v>1</x:v>
      </x:c>
      <x:c r="G165" s="32" t="str">
        <x:v>Промышленная химия</x:v>
      </x:c>
      <x:c r="H165" s="41" t="n">
        <x:f>C165-C164</x:f>
        <x:v>20</x:v>
      </x:c>
    </x:row>
    <x:row r="166" ht="22" customHeight="1">
      <x:c r="A166" s="33" t="str">
        <x:v>КЛ-005</x:v>
      </x:c>
      <x:c r="B166" s="33" t="str">
        <x:v>ООО «УралКрепёж»</x:v>
      </x:c>
      <x:c r="C166" s="34" t="n">
        <x:v>45787</x:v>
      </x:c>
      <x:c r="D166" s="40" t="n">
        <x:v>90000</x:v>
      </x:c>
      <x:c r="E166" s="42" t="str">
        <x:v>Иванова Анна</x:v>
      </x:c>
      <x:c r="F166" s="41" t="n">
        <x:v>1</x:v>
      </x:c>
      <x:c r="G166" s="32" t="str">
        <x:v>Промышленная химия</x:v>
      </x:c>
      <x:c r="H166" s="41" t="n">
        <x:f>C166-C165</x:f>
        <x:v>20</x:v>
      </x:c>
    </x:row>
    <x:row r="167" ht="22" customHeight="1">
      <x:c r="A167" s="33" t="str">
        <x:v>КЛ-005</x:v>
      </x:c>
      <x:c r="B167" s="33" t="str">
        <x:v>ООО «УралКрепёж»</x:v>
      </x:c>
      <x:c r="C167" s="34" t="n">
        <x:v>45807</x:v>
      </x:c>
      <x:c r="D167" s="40" t="n">
        <x:v>91000</x:v>
      </x:c>
      <x:c r="E167" s="42" t="str">
        <x:v>Иванова Анна</x:v>
      </x:c>
      <x:c r="F167" s="41" t="n">
        <x:v>1</x:v>
      </x:c>
      <x:c r="G167" s="32" t="str">
        <x:v>Промышленная химия</x:v>
      </x:c>
      <x:c r="H167" s="41" t="n">
        <x:f>C167-C166</x:f>
        <x:v>20</x:v>
      </x:c>
    </x:row>
    <x:row r="168" ht="22" customHeight="1">
      <x:c r="A168" s="33" t="str">
        <x:v>КЛ-005</x:v>
      </x:c>
      <x:c r="B168" s="33" t="str">
        <x:v>ООО «УралКрепёж»</x:v>
      </x:c>
      <x:c r="C168" s="34" t="n">
        <x:v>45827</x:v>
      </x:c>
      <x:c r="D168" s="40" t="n">
        <x:v>89000</x:v>
      </x:c>
      <x:c r="E168" s="42" t="str">
        <x:v>Иванова Анна</x:v>
      </x:c>
      <x:c r="F168" s="41" t="n">
        <x:v>1</x:v>
      </x:c>
      <x:c r="G168" s="32" t="str">
        <x:v>Промышленная химия</x:v>
      </x:c>
      <x:c r="H168" s="41" t="n">
        <x:f>C168-C167</x:f>
        <x:v>20</x:v>
      </x:c>
    </x:row>
    <x:row r="169" ht="22" customHeight="1">
      <x:c r="A169" s="33" t="str">
        <x:v>КЛ-005</x:v>
      </x:c>
      <x:c r="B169" s="33" t="str">
        <x:v>ООО «УралКрепёж»</x:v>
      </x:c>
      <x:c r="C169" s="34" t="n">
        <x:v>45847</x:v>
      </x:c>
      <x:c r="D169" s="40" t="n">
        <x:v>90000</x:v>
      </x:c>
      <x:c r="E169" s="42" t="str">
        <x:v>Иванова Анна</x:v>
      </x:c>
      <x:c r="F169" s="41" t="n">
        <x:v>1</x:v>
      </x:c>
      <x:c r="G169" s="32" t="str">
        <x:v>Промышленная химия</x:v>
      </x:c>
      <x:c r="H169" s="41" t="n">
        <x:f>C169-C168</x:f>
        <x:v>20</x:v>
      </x:c>
    </x:row>
    <x:row r="170" ht="22" customHeight="1">
      <x:c r="A170" s="33" t="str">
        <x:v>КЛ-005</x:v>
      </x:c>
      <x:c r="B170" s="33" t="str">
        <x:v>ООО «УралКрепёж»</x:v>
      </x:c>
      <x:c r="C170" s="34" t="n">
        <x:v>45867</x:v>
      </x:c>
      <x:c r="D170" s="40" t="n">
        <x:v>91000</x:v>
      </x:c>
      <x:c r="E170" s="42" t="str">
        <x:v>Иванова Анна</x:v>
      </x:c>
      <x:c r="F170" s="41" t="n">
        <x:v>1</x:v>
      </x:c>
      <x:c r="G170" s="32" t="str">
        <x:v>Промышленная химия</x:v>
      </x:c>
      <x:c r="H170" s="41" t="n">
        <x:f>C170-C169</x:f>
        <x:v>20</x:v>
      </x:c>
    </x:row>
    <x:row r="171" ht="22" customHeight="1">
      <x:c r="A171" s="33" t="str">
        <x:v>КЛ-005</x:v>
      </x:c>
      <x:c r="B171" s="33" t="str">
        <x:v>ООО «УралКрепёж»</x:v>
      </x:c>
      <x:c r="C171" s="34" t="n">
        <x:v>45887</x:v>
      </x:c>
      <x:c r="D171" s="40" t="n">
        <x:v>89000</x:v>
      </x:c>
      <x:c r="E171" s="42" t="str">
        <x:v>Иванова Анна</x:v>
      </x:c>
      <x:c r="F171" s="41" t="n">
        <x:v>1</x:v>
      </x:c>
      <x:c r="G171" s="32" t="str">
        <x:v>Промышленная химия</x:v>
      </x:c>
      <x:c r="H171" s="41" t="n">
        <x:f>C171-C170</x:f>
        <x:v>20</x:v>
      </x:c>
    </x:row>
    <x:row r="172" ht="22" customHeight="1">
      <x:c r="A172" s="33" t="str">
        <x:v>КЛ-005</x:v>
      </x:c>
      <x:c r="B172" s="33" t="str">
        <x:v>ООО «УралКрепёж»</x:v>
      </x:c>
      <x:c r="C172" s="34" t="n">
        <x:v>45907</x:v>
      </x:c>
      <x:c r="D172" s="40" t="n">
        <x:v>90000</x:v>
      </x:c>
      <x:c r="E172" s="42" t="str">
        <x:v>Иванова Анна</x:v>
      </x:c>
      <x:c r="F172" s="41" t="n">
        <x:v>1</x:v>
      </x:c>
      <x:c r="G172" s="32" t="str">
        <x:v>Промышленная химия</x:v>
      </x:c>
      <x:c r="H172" s="41" t="n">
        <x:f>C172-C171</x:f>
        <x:v>20</x:v>
      </x:c>
    </x:row>
    <x:row r="173" ht="22" customHeight="1">
      <x:c r="A173" s="33" t="str">
        <x:v>КЛ-005</x:v>
      </x:c>
      <x:c r="B173" s="33" t="str">
        <x:v>ООО «УралКрепёж»</x:v>
      </x:c>
      <x:c r="C173" s="34" t="n">
        <x:v>45927</x:v>
      </x:c>
      <x:c r="D173" s="40" t="n">
        <x:v>91000</x:v>
      </x:c>
      <x:c r="E173" s="42" t="str">
        <x:v>Иванова Анна</x:v>
      </x:c>
      <x:c r="F173" s="41" t="n">
        <x:v>1</x:v>
      </x:c>
      <x:c r="G173" s="32" t="str">
        <x:v>Промышленная химия</x:v>
      </x:c>
      <x:c r="H173" s="41" t="n">
        <x:f>C173-C172</x:f>
        <x:v>20</x:v>
      </x:c>
    </x:row>
    <x:row r="174" ht="22" customHeight="1">
      <x:c r="A174" s="33" t="str">
        <x:v>КЛ-005</x:v>
      </x:c>
      <x:c r="B174" s="33" t="str">
        <x:v>ООО «УралКрепёж»</x:v>
      </x:c>
      <x:c r="C174" s="34" t="n">
        <x:v>45947</x:v>
      </x:c>
      <x:c r="D174" s="40" t="n">
        <x:v>89000</x:v>
      </x:c>
      <x:c r="E174" s="42" t="str">
        <x:v>Иванова Анна</x:v>
      </x:c>
      <x:c r="F174" s="41" t="n">
        <x:v>1</x:v>
      </x:c>
      <x:c r="G174" s="32" t="str">
        <x:v>Промышленная химия</x:v>
      </x:c>
      <x:c r="H174" s="41" t="n">
        <x:f>C174-C173</x:f>
        <x:v>20</x:v>
      </x:c>
    </x:row>
    <x:row r="175" ht="22" customHeight="1">
      <x:c r="A175" s="33" t="str">
        <x:v>КЛ-005</x:v>
      </x:c>
      <x:c r="B175" s="33" t="str">
        <x:v>ООО «УралКрепёж»</x:v>
      </x:c>
      <x:c r="C175" s="34" t="n">
        <x:v>45967</x:v>
      </x:c>
      <x:c r="D175" s="40" t="n">
        <x:v>90000</x:v>
      </x:c>
      <x:c r="E175" s="42" t="str">
        <x:v>Иванова Анна</x:v>
      </x:c>
      <x:c r="F175" s="41" t="n">
        <x:v>1</x:v>
      </x:c>
      <x:c r="G175" s="32" t="str">
        <x:v>Промышленная химия</x:v>
      </x:c>
      <x:c r="H175" s="41" t="n">
        <x:f>C175-C174</x:f>
        <x:v>20</x:v>
      </x:c>
    </x:row>
    <x:row r="176" ht="22" customHeight="1">
      <x:c r="A176" s="33" t="str">
        <x:v>КЛ-005</x:v>
      </x:c>
      <x:c r="B176" s="33" t="str">
        <x:v>ООО «УралКрепёж»</x:v>
      </x:c>
      <x:c r="C176" s="34" t="n">
        <x:v>45987</x:v>
      </x:c>
      <x:c r="D176" s="40" t="n">
        <x:v>91000</x:v>
      </x:c>
      <x:c r="E176" s="42" t="str">
        <x:v>Иванова Анна</x:v>
      </x:c>
      <x:c r="F176" s="41" t="n">
        <x:v>1</x:v>
      </x:c>
      <x:c r="G176" s="32" t="str">
        <x:v>Промышленная химия</x:v>
      </x:c>
      <x:c r="H176" s="41" t="n">
        <x:f>C176-C175</x:f>
        <x:v>20</x:v>
      </x:c>
    </x:row>
    <x:row r="177" ht="22" customHeight="1">
      <x:c r="A177" s="33" t="str">
        <x:v>КЛ-005</x:v>
      </x:c>
      <x:c r="B177" s="33" t="str">
        <x:v>ООО «УралКрепёж»</x:v>
      </x:c>
      <x:c r="C177" s="34" t="n">
        <x:v>46007</x:v>
      </x:c>
      <x:c r="D177" s="40" t="n">
        <x:v>89000</x:v>
      </x:c>
      <x:c r="E177" s="42" t="str">
        <x:v>Иванова Анна</x:v>
      </x:c>
      <x:c r="F177" s="41" t="n">
        <x:v>1</x:v>
      </x:c>
      <x:c r="G177" s="32" t="str">
        <x:v>Промышленная химия</x:v>
      </x:c>
      <x:c r="H177" s="41" t="n">
        <x:f>C177-C176</x:f>
        <x:v>20</x:v>
      </x:c>
    </x:row>
    <x:row r="178" ht="22" customHeight="1">
      <x:c r="A178" s="33" t="str">
        <x:v>КЛ-005</x:v>
      </x:c>
      <x:c r="B178" s="33" t="str">
        <x:v>ООО «УралКрепёж»</x:v>
      </x:c>
      <x:c r="C178" s="34" t="n">
        <x:v>46027</x:v>
      </x:c>
      <x:c r="D178" s="40" t="n">
        <x:v>90000</x:v>
      </x:c>
      <x:c r="E178" s="42" t="str">
        <x:v>Иванова Анна</x:v>
      </x:c>
      <x:c r="F178" s="41" t="n">
        <x:v>1</x:v>
      </x:c>
      <x:c r="G178" s="32" t="str">
        <x:v>Промышленная химия</x:v>
      </x:c>
      <x:c r="H178" s="41" t="n">
        <x:f>C178-C177</x:f>
        <x:v>20</x:v>
      </x:c>
    </x:row>
    <x:row r="179" ht="22" customHeight="1">
      <x:c r="A179" s="33" t="str">
        <x:v>КЛ-005</x:v>
      </x:c>
      <x:c r="B179" s="33" t="str">
        <x:v>ООО «УралКрепёж»</x:v>
      </x:c>
      <x:c r="C179" s="34" t="n">
        <x:v>46047</x:v>
      </x:c>
      <x:c r="D179" s="40" t="n">
        <x:v>91000</x:v>
      </x:c>
      <x:c r="E179" s="42" t="str">
        <x:v>Иванова Анна</x:v>
      </x:c>
      <x:c r="F179" s="41" t="n">
        <x:v>1</x:v>
      </x:c>
      <x:c r="G179" s="32" t="str">
        <x:v>Промышленная химия</x:v>
      </x:c>
      <x:c r="H179" s="41" t="n">
        <x:f>C179-C178</x:f>
        <x:v>20</x:v>
      </x:c>
    </x:row>
    <x:row r="180" ht="22" customHeight="1">
      <x:c r="A180" s="33" t="str">
        <x:v>КЛ-005</x:v>
      </x:c>
      <x:c r="B180" s="33" t="str">
        <x:v>ООО «УралКрепёж»</x:v>
      </x:c>
      <x:c r="C180" s="34" t="n">
        <x:v>46067</x:v>
      </x:c>
      <x:c r="D180" s="40" t="n">
        <x:v>89000</x:v>
      </x:c>
      <x:c r="E180" s="42" t="str">
        <x:v>Иванова Анна</x:v>
      </x:c>
      <x:c r="F180" s="41" t="n">
        <x:v>1</x:v>
      </x:c>
      <x:c r="G180" s="32" t="str">
        <x:v>Промышленная химия</x:v>
      </x:c>
      <x:c r="H180" s="41" t="n">
        <x:f>C180-C179</x:f>
        <x:v>20</x:v>
      </x:c>
    </x:row>
    <x:row r="181" ht="22" customHeight="1">
      <x:c r="A181" s="33" t="str">
        <x:v>КЛ-005</x:v>
      </x:c>
      <x:c r="B181" s="33" t="str">
        <x:v>ООО «УралКрепёж»</x:v>
      </x:c>
      <x:c r="C181" s="34" t="n">
        <x:v>46087</x:v>
      </x:c>
      <x:c r="D181" s="40" t="n">
        <x:v>90000</x:v>
      </x:c>
      <x:c r="E181" s="42" t="str">
        <x:v>Иванова Анна</x:v>
      </x:c>
      <x:c r="F181" s="41" t="n">
        <x:v>1</x:v>
      </x:c>
      <x:c r="G181" s="32" t="str">
        <x:v>Промышленная химия</x:v>
      </x:c>
      <x:c r="H181" s="41" t="n">
        <x:f>C181-C180</x:f>
        <x:v>20</x:v>
      </x:c>
    </x:row>
    <x:row r="182" ht="22" customHeight="1">
      <x:c r="A182" s="33" t="str">
        <x:v>КЛ-005</x:v>
      </x:c>
      <x:c r="B182" s="33" t="str">
        <x:v>ООО «УралКрепёж»</x:v>
      </x:c>
      <x:c r="C182" s="34" t="n">
        <x:v>46107</x:v>
      </x:c>
      <x:c r="D182" s="40" t="n">
        <x:v>91000</x:v>
      </x:c>
      <x:c r="E182" s="42" t="str">
        <x:v>Иванова Анна</x:v>
      </x:c>
      <x:c r="F182" s="41" t="n">
        <x:v>1</x:v>
      </x:c>
      <x:c r="G182" s="32" t="str">
        <x:v>Промышленная химия</x:v>
      </x:c>
      <x:c r="H182" s="41" t="n">
        <x:f>C182-C181</x:f>
        <x:v>20</x:v>
      </x:c>
    </x:row>
    <x:row r="183" ht="22" customHeight="1">
      <x:c r="A183" s="33" t="str">
        <x:v>КЛ-005</x:v>
      </x:c>
      <x:c r="B183" s="33" t="str">
        <x:v>ООО «УралКрепёж»</x:v>
      </x:c>
      <x:c r="C183" s="34" t="n">
        <x:v>46127</x:v>
      </x:c>
      <x:c r="D183" s="40" t="n">
        <x:v>89000</x:v>
      </x:c>
      <x:c r="E183" s="42" t="str">
        <x:v>Иванова Анна</x:v>
      </x:c>
      <x:c r="F183" s="41" t="n">
        <x:v>1</x:v>
      </x:c>
      <x:c r="G183" s="32" t="str">
        <x:v>Промышленная химия</x:v>
      </x:c>
      <x:c r="H183" s="41" t="n">
        <x:f>C183-C182</x:f>
        <x:v>20</x:v>
      </x:c>
    </x:row>
    <x:row r="184" ht="22" customHeight="1">
      <x:c r="A184" s="33" t="str">
        <x:v>КЛ-005</x:v>
      </x:c>
      <x:c r="B184" s="33" t="str">
        <x:v>ООО «УралКрепёж»</x:v>
      </x:c>
      <x:c r="C184" s="34" t="n">
        <x:v>46147</x:v>
      </x:c>
      <x:c r="D184" s="40" t="n">
        <x:v>90000</x:v>
      </x:c>
      <x:c r="E184" s="42" t="str">
        <x:v>Иванова Анна</x:v>
      </x:c>
      <x:c r="F184" s="41" t="n">
        <x:v>1</x:v>
      </x:c>
      <x:c r="G184" s="32" t="str">
        <x:v>Промышленная химия</x:v>
      </x:c>
      <x:c r="H184" s="41" t="n">
        <x:f>C184-C183</x:f>
        <x:v>20</x:v>
      </x:c>
    </x:row>
    <x:row r="185" ht="22" customHeight="1">
      <x:c r="A185" s="33" t="str">
        <x:v>КЛ-005</x:v>
      </x:c>
      <x:c r="B185" s="33" t="str">
        <x:v>ООО «УралКрепёж»</x:v>
      </x:c>
      <x:c r="C185" s="34" t="n">
        <x:v>46167</x:v>
      </x:c>
      <x:c r="D185" s="40" t="n">
        <x:v>91000</x:v>
      </x:c>
      <x:c r="E185" s="42" t="str">
        <x:v>Иванова Анна</x:v>
      </x:c>
      <x:c r="F185" s="41" t="n">
        <x:v>1</x:v>
      </x:c>
      <x:c r="G185" s="32" t="str">
        <x:v>Промышленная химия</x:v>
      </x:c>
      <x:c r="H185" s="41" t="n">
        <x:f>C185-C184</x:f>
        <x:v>20</x:v>
      </x:c>
    </x:row>
    <x:row r="186" ht="22" customHeight="1">
      <x:c r="A186" s="33" t="str">
        <x:v>КЛ-005</x:v>
      </x:c>
      <x:c r="B186" s="33" t="str">
        <x:v>ООО «УралКрепёж»</x:v>
      </x:c>
      <x:c r="C186" s="34" t="n">
        <x:v>46187</x:v>
      </x:c>
      <x:c r="D186" s="40" t="n">
        <x:v>89000</x:v>
      </x:c>
      <x:c r="E186" s="42" t="str">
        <x:v>Иванова Анна</x:v>
      </x:c>
      <x:c r="F186" s="41" t="n">
        <x:v>1</x:v>
      </x:c>
      <x:c r="G186" s="32" t="str">
        <x:v>Промышленная химия</x:v>
      </x:c>
      <x:c r="H186" s="41" t="n">
        <x:f>C186-C185</x:f>
        <x:v>20</x:v>
      </x:c>
    </x:row>
    <x:row r="187" ht="22" customHeight="1">
      <x:c r="A187" s="33" t="str">
        <x:v>КЛ-005</x:v>
      </x:c>
      <x:c r="B187" s="33" t="str">
        <x:v>ООО «УралКрепёж»</x:v>
      </x:c>
      <x:c r="C187" s="34" t="n">
        <x:v>46207</x:v>
      </x:c>
      <x:c r="D187" s="40" t="n">
        <x:v>90000</x:v>
      </x:c>
      <x:c r="E187" s="42" t="str">
        <x:v>Иванова Анна</x:v>
      </x:c>
      <x:c r="F187" s="41" t="n">
        <x:v>1</x:v>
      </x:c>
      <x:c r="G187" s="32" t="str">
        <x:v>Промышленная химия</x:v>
      </x:c>
      <x:c r="H187" s="41" t="n">
        <x:f>C187-C186</x:f>
        <x:v>20</x:v>
      </x:c>
    </x:row>
    <x:row r="188" ht="22" customHeight="1">
      <x:c r="A188" s="33" t="str">
        <x:v>КЛ-005</x:v>
      </x:c>
      <x:c r="B188" s="33" t="str">
        <x:v>ООО «УралКрепёж»</x:v>
      </x:c>
      <x:c r="C188" s="34" t="n">
        <x:v>46227</x:v>
      </x:c>
      <x:c r="D188" s="40" t="n">
        <x:v>91000</x:v>
      </x:c>
      <x:c r="E188" s="42" t="str">
        <x:v>Иванова Анна</x:v>
      </x:c>
      <x:c r="F188" s="41" t="n">
        <x:v>1</x:v>
      </x:c>
      <x:c r="G188" s="32" t="str">
        <x:v>Промышленная химия</x:v>
      </x:c>
      <x:c r="H188" s="41" t="n">
        <x:f>C188-C187</x:f>
        <x:v>20</x:v>
      </x:c>
    </x:row>
    <x:row r="189" ht="22" customHeight="1">
      <x:c r="A189" s="33" t="str">
        <x:v>КЛ-005</x:v>
      </x:c>
      <x:c r="B189" s="33" t="str">
        <x:v>ООО «УралКрепёж»</x:v>
      </x:c>
      <x:c r="C189" s="34" t="n">
        <x:v>46247</x:v>
      </x:c>
      <x:c r="D189" s="40" t="n">
        <x:v>89000</x:v>
      </x:c>
      <x:c r="E189" s="42" t="str">
        <x:v>Иванова Анна</x:v>
      </x:c>
      <x:c r="F189" s="41" t="n">
        <x:v>1</x:v>
      </x:c>
      <x:c r="G189" s="32" t="str">
        <x:v>Промышленная химия</x:v>
      </x:c>
      <x:c r="H189" s="41" t="n">
        <x:f>C189-C188</x:f>
        <x:v>20</x:v>
      </x:c>
    </x:row>
    <x:row r="190" ht="22" customHeight="1">
      <x:c r="A190" s="33" t="str">
        <x:v>КЛ-005</x:v>
      </x:c>
      <x:c r="B190" s="33" t="str">
        <x:v>ООО «УралКрепёж»</x:v>
      </x:c>
      <x:c r="C190" s="34" t="n">
        <x:v>46267</x:v>
      </x:c>
      <x:c r="D190" s="40" t="n">
        <x:v>90000</x:v>
      </x:c>
      <x:c r="E190" s="42" t="str">
        <x:v>Иванова Анна</x:v>
      </x:c>
      <x:c r="F190" s="41" t="n">
        <x:v>1</x:v>
      </x:c>
      <x:c r="G190" s="32" t="str">
        <x:v>Промышленная химия</x:v>
      </x:c>
      <x:c r="H190" s="41" t="n">
        <x:f>C190-C189</x:f>
        <x:v>20</x:v>
      </x:c>
    </x:row>
    <x:row r="191" ht="22" customHeight="1">
      <x:c r="A191" s="33" t="str">
        <x:v>КЛ-006</x:v>
      </x:c>
      <x:c r="B191" s="33" t="str">
        <x:v>ООО «СибирьКабель»</x:v>
      </x:c>
      <x:c r="C191" s="34" t="n">
        <x:v>45183</x:v>
      </x:c>
      <x:c r="D191" s="40" t="n">
        <x:v>102000</x:v>
      </x:c>
      <x:c r="E191" s="42" t="str">
        <x:v>Петров Илья</x:v>
      </x:c>
      <x:c r="F191" s="41" t="n">
        <x:v>1</x:v>
      </x:c>
      <x:c r="G191" s="32" t="str">
        <x:v>Подшипники</x:v>
      </x:c>
      <x:c r="H191" s="41"/>
    </x:row>
    <x:row r="192" ht="22" customHeight="1">
      <x:c r="A192" s="33" t="str">
        <x:v>КЛ-006</x:v>
      </x:c>
      <x:c r="B192" s="33" t="str">
        <x:v>ООО «СибирьКабель»</x:v>
      </x:c>
      <x:c r="C192" s="34" t="n">
        <x:v>45213</x:v>
      </x:c>
      <x:c r="D192" s="40" t="n">
        <x:v>103000</x:v>
      </x:c>
      <x:c r="E192" s="42" t="str">
        <x:v>Петров Илья</x:v>
      </x:c>
      <x:c r="F192" s="41" t="n">
        <x:v>1</x:v>
      </x:c>
      <x:c r="G192" s="32" t="str">
        <x:v>Подшипники</x:v>
      </x:c>
      <x:c r="H192" s="41" t="n">
        <x:f>C192-C191</x:f>
        <x:v>30</x:v>
      </x:c>
    </x:row>
    <x:row r="193" ht="22" customHeight="1">
      <x:c r="A193" s="33" t="str">
        <x:v>КЛ-006</x:v>
      </x:c>
      <x:c r="B193" s="33" t="str">
        <x:v>ООО «СибирьКабель»</x:v>
      </x:c>
      <x:c r="C193" s="34" t="n">
        <x:v>45243</x:v>
      </x:c>
      <x:c r="D193" s="40" t="n">
        <x:v>101000</x:v>
      </x:c>
      <x:c r="E193" s="42" t="str">
        <x:v>Петров Илья</x:v>
      </x:c>
      <x:c r="F193" s="41" t="n">
        <x:v>1</x:v>
      </x:c>
      <x:c r="G193" s="32" t="str">
        <x:v>Подшипники</x:v>
      </x:c>
      <x:c r="H193" s="41" t="n">
        <x:f>C193-C192</x:f>
        <x:v>30</x:v>
      </x:c>
    </x:row>
    <x:row r="194" ht="22" customHeight="1">
      <x:c r="A194" s="33" t="str">
        <x:v>КЛ-006</x:v>
      </x:c>
      <x:c r="B194" s="33" t="str">
        <x:v>ООО «СибирьКабель»</x:v>
      </x:c>
      <x:c r="C194" s="34" t="n">
        <x:v>45273</x:v>
      </x:c>
      <x:c r="D194" s="40" t="n">
        <x:v>102000</x:v>
      </x:c>
      <x:c r="E194" s="42" t="str">
        <x:v>Петров Илья</x:v>
      </x:c>
      <x:c r="F194" s="41" t="n">
        <x:v>1</x:v>
      </x:c>
      <x:c r="G194" s="32" t="str">
        <x:v>Подшипники</x:v>
      </x:c>
      <x:c r="H194" s="41" t="n">
        <x:f>C194-C193</x:f>
        <x:v>30</x:v>
      </x:c>
    </x:row>
    <x:row r="195" ht="22" customHeight="1">
      <x:c r="A195" s="33" t="str">
        <x:v>КЛ-006</x:v>
      </x:c>
      <x:c r="B195" s="33" t="str">
        <x:v>ООО «СибирьКабель»</x:v>
      </x:c>
      <x:c r="C195" s="34" t="n">
        <x:v>45303</x:v>
      </x:c>
      <x:c r="D195" s="40" t="n">
        <x:v>103000</x:v>
      </x:c>
      <x:c r="E195" s="42" t="str">
        <x:v>Петров Илья</x:v>
      </x:c>
      <x:c r="F195" s="41" t="n">
        <x:v>1</x:v>
      </x:c>
      <x:c r="G195" s="32" t="str">
        <x:v>Подшипники</x:v>
      </x:c>
      <x:c r="H195" s="41" t="n">
        <x:f>C195-C194</x:f>
        <x:v>30</x:v>
      </x:c>
    </x:row>
    <x:row r="196" ht="22" customHeight="1">
      <x:c r="A196" s="33" t="str">
        <x:v>КЛ-006</x:v>
      </x:c>
      <x:c r="B196" s="33" t="str">
        <x:v>ООО «СибирьКабель»</x:v>
      </x:c>
      <x:c r="C196" s="34" t="n">
        <x:v>45333</x:v>
      </x:c>
      <x:c r="D196" s="40" t="n">
        <x:v>101000</x:v>
      </x:c>
      <x:c r="E196" s="42" t="str">
        <x:v>Петров Илья</x:v>
      </x:c>
      <x:c r="F196" s="41" t="n">
        <x:v>1</x:v>
      </x:c>
      <x:c r="G196" s="32" t="str">
        <x:v>Подшипники</x:v>
      </x:c>
      <x:c r="H196" s="41" t="n">
        <x:f>C196-C195</x:f>
        <x:v>30</x:v>
      </x:c>
    </x:row>
    <x:row r="197" ht="22" customHeight="1">
      <x:c r="A197" s="33" t="str">
        <x:v>КЛ-006</x:v>
      </x:c>
      <x:c r="B197" s="33" t="str">
        <x:v>ООО «СибирьКабель»</x:v>
      </x:c>
      <x:c r="C197" s="34" t="n">
        <x:v>45363</x:v>
      </x:c>
      <x:c r="D197" s="40" t="n">
        <x:v>102000</x:v>
      </x:c>
      <x:c r="E197" s="42" t="str">
        <x:v>Петров Илья</x:v>
      </x:c>
      <x:c r="F197" s="41" t="n">
        <x:v>1</x:v>
      </x:c>
      <x:c r="G197" s="32" t="str">
        <x:v>Подшипники</x:v>
      </x:c>
      <x:c r="H197" s="41" t="n">
        <x:f>C197-C196</x:f>
        <x:v>30</x:v>
      </x:c>
    </x:row>
    <x:row r="198" ht="22" customHeight="1">
      <x:c r="A198" s="33" t="str">
        <x:v>КЛ-006</x:v>
      </x:c>
      <x:c r="B198" s="33" t="str">
        <x:v>ООО «СибирьКабель»</x:v>
      </x:c>
      <x:c r="C198" s="34" t="n">
        <x:v>45393</x:v>
      </x:c>
      <x:c r="D198" s="40" t="n">
        <x:v>103000</x:v>
      </x:c>
      <x:c r="E198" s="42" t="str">
        <x:v>Петров Илья</x:v>
      </x:c>
      <x:c r="F198" s="41" t="n">
        <x:v>1</x:v>
      </x:c>
      <x:c r="G198" s="32" t="str">
        <x:v>Подшипники</x:v>
      </x:c>
      <x:c r="H198" s="41" t="n">
        <x:f>C198-C197</x:f>
        <x:v>30</x:v>
      </x:c>
    </x:row>
    <x:row r="199" ht="22" customHeight="1">
      <x:c r="A199" s="33" t="str">
        <x:v>КЛ-006</x:v>
      </x:c>
      <x:c r="B199" s="33" t="str">
        <x:v>ООО «СибирьКабель»</x:v>
      </x:c>
      <x:c r="C199" s="34" t="n">
        <x:v>45423</x:v>
      </x:c>
      <x:c r="D199" s="40" t="n">
        <x:v>101000</x:v>
      </x:c>
      <x:c r="E199" s="42" t="str">
        <x:v>Петров Илья</x:v>
      </x:c>
      <x:c r="F199" s="41" t="n">
        <x:v>1</x:v>
      </x:c>
      <x:c r="G199" s="32" t="str">
        <x:v>Подшипники</x:v>
      </x:c>
      <x:c r="H199" s="41" t="n">
        <x:f>C199-C198</x:f>
        <x:v>30</x:v>
      </x:c>
    </x:row>
    <x:row r="200" ht="22" customHeight="1">
      <x:c r="A200" s="33" t="str">
        <x:v>КЛ-006</x:v>
      </x:c>
      <x:c r="B200" s="33" t="str">
        <x:v>ООО «СибирьКабель»</x:v>
      </x:c>
      <x:c r="C200" s="34" t="n">
        <x:v>45453</x:v>
      </x:c>
      <x:c r="D200" s="40" t="n">
        <x:v>102000</x:v>
      </x:c>
      <x:c r="E200" s="42" t="str">
        <x:v>Петров Илья</x:v>
      </x:c>
      <x:c r="F200" s="41" t="n">
        <x:v>1</x:v>
      </x:c>
      <x:c r="G200" s="32" t="str">
        <x:v>Подшипники</x:v>
      </x:c>
      <x:c r="H200" s="41" t="n">
        <x:f>C200-C199</x:f>
        <x:v>30</x:v>
      </x:c>
    </x:row>
    <x:row r="201" ht="22" customHeight="1">
      <x:c r="A201" s="33" t="str">
        <x:v>КЛ-006</x:v>
      </x:c>
      <x:c r="B201" s="33" t="str">
        <x:v>ООО «СибирьКабель»</x:v>
      </x:c>
      <x:c r="C201" s="34" t="n">
        <x:v>45483</x:v>
      </x:c>
      <x:c r="D201" s="40" t="n">
        <x:v>103000</x:v>
      </x:c>
      <x:c r="E201" s="42" t="str">
        <x:v>Петров Илья</x:v>
      </x:c>
      <x:c r="F201" s="41" t="n">
        <x:v>1</x:v>
      </x:c>
      <x:c r="G201" s="32" t="str">
        <x:v>Подшипники</x:v>
      </x:c>
      <x:c r="H201" s="41" t="n">
        <x:f>C201-C200</x:f>
        <x:v>30</x:v>
      </x:c>
    </x:row>
    <x:row r="202" ht="22" customHeight="1">
      <x:c r="A202" s="33" t="str">
        <x:v>КЛ-006</x:v>
      </x:c>
      <x:c r="B202" s="33" t="str">
        <x:v>ООО «СибирьКабель»</x:v>
      </x:c>
      <x:c r="C202" s="34" t="n">
        <x:v>45513</x:v>
      </x:c>
      <x:c r="D202" s="40" t="n">
        <x:v>101000</x:v>
      </x:c>
      <x:c r="E202" s="42" t="str">
        <x:v>Петров Илья</x:v>
      </x:c>
      <x:c r="F202" s="41" t="n">
        <x:v>1</x:v>
      </x:c>
      <x:c r="G202" s="32" t="str">
        <x:v>Подшипники</x:v>
      </x:c>
      <x:c r="H202" s="41" t="n">
        <x:f>C202-C201</x:f>
        <x:v>30</x:v>
      </x:c>
    </x:row>
    <x:row r="203" ht="22" customHeight="1">
      <x:c r="A203" s="33" t="str">
        <x:v>КЛ-006</x:v>
      </x:c>
      <x:c r="B203" s="33" t="str">
        <x:v>ООО «СибирьКабель»</x:v>
      </x:c>
      <x:c r="C203" s="34" t="n">
        <x:v>45543</x:v>
      </x:c>
      <x:c r="D203" s="40" t="n">
        <x:v>102000</x:v>
      </x:c>
      <x:c r="E203" s="42" t="str">
        <x:v>Петров Илья</x:v>
      </x:c>
      <x:c r="F203" s="41" t="n">
        <x:v>1</x:v>
      </x:c>
      <x:c r="G203" s="32" t="str">
        <x:v>Подшипники</x:v>
      </x:c>
      <x:c r="H203" s="41" t="n">
        <x:f>C203-C202</x:f>
        <x:v>30</x:v>
      </x:c>
    </x:row>
    <x:row r="204" ht="22" customHeight="1">
      <x:c r="A204" s="33" t="str">
        <x:v>КЛ-006</x:v>
      </x:c>
      <x:c r="B204" s="33" t="str">
        <x:v>ООО «СибирьКабель»</x:v>
      </x:c>
      <x:c r="C204" s="34" t="n">
        <x:v>45573</x:v>
      </x:c>
      <x:c r="D204" s="40" t="n">
        <x:v>103000</x:v>
      </x:c>
      <x:c r="E204" s="42" t="str">
        <x:v>Петров Илья</x:v>
      </x:c>
      <x:c r="F204" s="41" t="n">
        <x:v>1</x:v>
      </x:c>
      <x:c r="G204" s="32" t="str">
        <x:v>Подшипники</x:v>
      </x:c>
      <x:c r="H204" s="41" t="n">
        <x:f>C204-C203</x:f>
        <x:v>30</x:v>
      </x:c>
    </x:row>
    <x:row r="205" ht="22" customHeight="1">
      <x:c r="A205" s="33" t="str">
        <x:v>КЛ-006</x:v>
      </x:c>
      <x:c r="B205" s="33" t="str">
        <x:v>ООО «СибирьКабель»</x:v>
      </x:c>
      <x:c r="C205" s="34" t="n">
        <x:v>45603</x:v>
      </x:c>
      <x:c r="D205" s="40" t="n">
        <x:v>101000</x:v>
      </x:c>
      <x:c r="E205" s="42" t="str">
        <x:v>Петров Илья</x:v>
      </x:c>
      <x:c r="F205" s="41" t="n">
        <x:v>1</x:v>
      </x:c>
      <x:c r="G205" s="32" t="str">
        <x:v>Подшипники</x:v>
      </x:c>
      <x:c r="H205" s="41" t="n">
        <x:f>C205-C204</x:f>
        <x:v>30</x:v>
      </x:c>
    </x:row>
    <x:row r="206" ht="22" customHeight="1">
      <x:c r="A206" s="33" t="str">
        <x:v>КЛ-006</x:v>
      </x:c>
      <x:c r="B206" s="33" t="str">
        <x:v>ООО «СибирьКабель»</x:v>
      </x:c>
      <x:c r="C206" s="34" t="n">
        <x:v>45633</x:v>
      </x:c>
      <x:c r="D206" s="40" t="n">
        <x:v>102000</x:v>
      </x:c>
      <x:c r="E206" s="42" t="str">
        <x:v>Петров Илья</x:v>
      </x:c>
      <x:c r="F206" s="41" t="n">
        <x:v>1</x:v>
      </x:c>
      <x:c r="G206" s="32" t="str">
        <x:v>Подшипники</x:v>
      </x:c>
      <x:c r="H206" s="41" t="n">
        <x:f>C206-C205</x:f>
        <x:v>30</x:v>
      </x:c>
    </x:row>
    <x:row r="207" ht="22" customHeight="1">
      <x:c r="A207" s="33" t="str">
        <x:v>КЛ-006</x:v>
      </x:c>
      <x:c r="B207" s="33" t="str">
        <x:v>ООО «СибирьКабель»</x:v>
      </x:c>
      <x:c r="C207" s="34" t="n">
        <x:v>45663</x:v>
      </x:c>
      <x:c r="D207" s="40" t="n">
        <x:v>103000</x:v>
      </x:c>
      <x:c r="E207" s="42" t="str">
        <x:v>Петров Илья</x:v>
      </x:c>
      <x:c r="F207" s="41" t="n">
        <x:v>1</x:v>
      </x:c>
      <x:c r="G207" s="32" t="str">
        <x:v>Подшипники</x:v>
      </x:c>
      <x:c r="H207" s="41" t="n">
        <x:f>C207-C206</x:f>
        <x:v>30</x:v>
      </x:c>
    </x:row>
    <x:row r="208" ht="22" customHeight="1">
      <x:c r="A208" s="33" t="str">
        <x:v>КЛ-006</x:v>
      </x:c>
      <x:c r="B208" s="33" t="str">
        <x:v>ООО «СибирьКабель»</x:v>
      </x:c>
      <x:c r="C208" s="34" t="n">
        <x:v>45693</x:v>
      </x:c>
      <x:c r="D208" s="40" t="n">
        <x:v>101000</x:v>
      </x:c>
      <x:c r="E208" s="42" t="str">
        <x:v>Петров Илья</x:v>
      </x:c>
      <x:c r="F208" s="41" t="n">
        <x:v>1</x:v>
      </x:c>
      <x:c r="G208" s="32" t="str">
        <x:v>Подшипники</x:v>
      </x:c>
      <x:c r="H208" s="41" t="n">
        <x:f>C208-C207</x:f>
        <x:v>30</x:v>
      </x:c>
    </x:row>
    <x:row r="209" ht="22" customHeight="1">
      <x:c r="A209" s="33" t="str">
        <x:v>КЛ-006</x:v>
      </x:c>
      <x:c r="B209" s="33" t="str">
        <x:v>ООО «СибирьКабель»</x:v>
      </x:c>
      <x:c r="C209" s="34" t="n">
        <x:v>45723</x:v>
      </x:c>
      <x:c r="D209" s="40" t="n">
        <x:v>102000</x:v>
      </x:c>
      <x:c r="E209" s="42" t="str">
        <x:v>Петров Илья</x:v>
      </x:c>
      <x:c r="F209" s="41" t="n">
        <x:v>1</x:v>
      </x:c>
      <x:c r="G209" s="32" t="str">
        <x:v>Подшипники</x:v>
      </x:c>
      <x:c r="H209" s="41" t="n">
        <x:f>C209-C208</x:f>
        <x:v>30</x:v>
      </x:c>
    </x:row>
    <x:row r="210" ht="22" customHeight="1">
      <x:c r="A210" s="33" t="str">
        <x:v>КЛ-006</x:v>
      </x:c>
      <x:c r="B210" s="33" t="str">
        <x:v>ООО «СибирьКабель»</x:v>
      </x:c>
      <x:c r="C210" s="34" t="n">
        <x:v>45753</x:v>
      </x:c>
      <x:c r="D210" s="40" t="n">
        <x:v>103000</x:v>
      </x:c>
      <x:c r="E210" s="42" t="str">
        <x:v>Петров Илья</x:v>
      </x:c>
      <x:c r="F210" s="41" t="n">
        <x:v>1</x:v>
      </x:c>
      <x:c r="G210" s="32" t="str">
        <x:v>Подшипники</x:v>
      </x:c>
      <x:c r="H210" s="41" t="n">
        <x:f>C210-C209</x:f>
        <x:v>30</x:v>
      </x:c>
    </x:row>
    <x:row r="211" ht="22" customHeight="1">
      <x:c r="A211" s="33" t="str">
        <x:v>КЛ-006</x:v>
      </x:c>
      <x:c r="B211" s="33" t="str">
        <x:v>ООО «СибирьКабель»</x:v>
      </x:c>
      <x:c r="C211" s="34" t="n">
        <x:v>45783</x:v>
      </x:c>
      <x:c r="D211" s="40" t="n">
        <x:v>101000</x:v>
      </x:c>
      <x:c r="E211" s="42" t="str">
        <x:v>Петров Илья</x:v>
      </x:c>
      <x:c r="F211" s="41" t="n">
        <x:v>1</x:v>
      </x:c>
      <x:c r="G211" s="32" t="str">
        <x:v>Подшипники</x:v>
      </x:c>
      <x:c r="H211" s="41" t="n">
        <x:f>C211-C210</x:f>
        <x:v>30</x:v>
      </x:c>
    </x:row>
    <x:row r="212" ht="22" customHeight="1">
      <x:c r="A212" s="33" t="str">
        <x:v>КЛ-006</x:v>
      </x:c>
      <x:c r="B212" s="33" t="str">
        <x:v>ООО «СибирьКабель»</x:v>
      </x:c>
      <x:c r="C212" s="34" t="n">
        <x:v>45813</x:v>
      </x:c>
      <x:c r="D212" s="40" t="n">
        <x:v>102000</x:v>
      </x:c>
      <x:c r="E212" s="42" t="str">
        <x:v>Петров Илья</x:v>
      </x:c>
      <x:c r="F212" s="41" t="n">
        <x:v>1</x:v>
      </x:c>
      <x:c r="G212" s="32" t="str">
        <x:v>Подшипники</x:v>
      </x:c>
      <x:c r="H212" s="41" t="n">
        <x:f>C212-C211</x:f>
        <x:v>30</x:v>
      </x:c>
    </x:row>
    <x:row r="213" ht="22" customHeight="1">
      <x:c r="A213" s="33" t="str">
        <x:v>КЛ-006</x:v>
      </x:c>
      <x:c r="B213" s="33" t="str">
        <x:v>ООО «СибирьКабель»</x:v>
      </x:c>
      <x:c r="C213" s="34" t="n">
        <x:v>45843</x:v>
      </x:c>
      <x:c r="D213" s="40" t="n">
        <x:v>103000</x:v>
      </x:c>
      <x:c r="E213" s="42" t="str">
        <x:v>Петров Илья</x:v>
      </x:c>
      <x:c r="F213" s="41" t="n">
        <x:v>1</x:v>
      </x:c>
      <x:c r="G213" s="32" t="str">
        <x:v>Подшипники</x:v>
      </x:c>
      <x:c r="H213" s="41" t="n">
        <x:f>C213-C212</x:f>
        <x:v>30</x:v>
      </x:c>
    </x:row>
    <x:row r="214" ht="22" customHeight="1">
      <x:c r="A214" s="33" t="str">
        <x:v>КЛ-006</x:v>
      </x:c>
      <x:c r="B214" s="33" t="str">
        <x:v>ООО «СибирьКабель»</x:v>
      </x:c>
      <x:c r="C214" s="34" t="n">
        <x:v>45873</x:v>
      </x:c>
      <x:c r="D214" s="40" t="n">
        <x:v>101000</x:v>
      </x:c>
      <x:c r="E214" s="42" t="str">
        <x:v>Петров Илья</x:v>
      </x:c>
      <x:c r="F214" s="41" t="n">
        <x:v>1</x:v>
      </x:c>
      <x:c r="G214" s="32" t="str">
        <x:v>Подшипники</x:v>
      </x:c>
      <x:c r="H214" s="41" t="n">
        <x:f>C214-C213</x:f>
        <x:v>30</x:v>
      </x:c>
    </x:row>
    <x:row r="215" ht="22" customHeight="1">
      <x:c r="A215" s="33" t="str">
        <x:v>КЛ-006</x:v>
      </x:c>
      <x:c r="B215" s="33" t="str">
        <x:v>ООО «СибирьКабель»</x:v>
      </x:c>
      <x:c r="C215" s="34" t="n">
        <x:v>45903</x:v>
      </x:c>
      <x:c r="D215" s="40" t="n">
        <x:v>102000</x:v>
      </x:c>
      <x:c r="E215" s="42" t="str">
        <x:v>Петров Илья</x:v>
      </x:c>
      <x:c r="F215" s="41" t="n">
        <x:v>1</x:v>
      </x:c>
      <x:c r="G215" s="32" t="str">
        <x:v>Подшипники</x:v>
      </x:c>
      <x:c r="H215" s="41" t="n">
        <x:f>C215-C214</x:f>
        <x:v>30</x:v>
      </x:c>
    </x:row>
    <x:row r="216" ht="22" customHeight="1">
      <x:c r="A216" s="33" t="str">
        <x:v>КЛ-006</x:v>
      </x:c>
      <x:c r="B216" s="33" t="str">
        <x:v>ООО «СибирьКабель»</x:v>
      </x:c>
      <x:c r="C216" s="34" t="n">
        <x:v>45933</x:v>
      </x:c>
      <x:c r="D216" s="40" t="n">
        <x:v>103000</x:v>
      </x:c>
      <x:c r="E216" s="42" t="str">
        <x:v>Петров Илья</x:v>
      </x:c>
      <x:c r="F216" s="41" t="n">
        <x:v>1</x:v>
      </x:c>
      <x:c r="G216" s="32" t="str">
        <x:v>Подшипники</x:v>
      </x:c>
      <x:c r="H216" s="41" t="n">
        <x:f>C216-C215</x:f>
        <x:v>30</x:v>
      </x:c>
    </x:row>
    <x:row r="217" ht="22" customHeight="1">
      <x:c r="A217" s="33" t="str">
        <x:v>КЛ-006</x:v>
      </x:c>
      <x:c r="B217" s="33" t="str">
        <x:v>ООО «СибирьКабель»</x:v>
      </x:c>
      <x:c r="C217" s="34" t="n">
        <x:v>45963</x:v>
      </x:c>
      <x:c r="D217" s="40" t="n">
        <x:v>101000</x:v>
      </x:c>
      <x:c r="E217" s="42" t="str">
        <x:v>Петров Илья</x:v>
      </x:c>
      <x:c r="F217" s="41" t="n">
        <x:v>1</x:v>
      </x:c>
      <x:c r="G217" s="32" t="str">
        <x:v>Подшипники</x:v>
      </x:c>
      <x:c r="H217" s="41" t="n">
        <x:f>C217-C216</x:f>
        <x:v>30</x:v>
      </x:c>
    </x:row>
    <x:row r="218" ht="22" customHeight="1">
      <x:c r="A218" s="33" t="str">
        <x:v>КЛ-006</x:v>
      </x:c>
      <x:c r="B218" s="33" t="str">
        <x:v>ООО «СибирьКабель»</x:v>
      </x:c>
      <x:c r="C218" s="34" t="n">
        <x:v>45993</x:v>
      </x:c>
      <x:c r="D218" s="40" t="n">
        <x:v>102000</x:v>
      </x:c>
      <x:c r="E218" s="42" t="str">
        <x:v>Петров Илья</x:v>
      </x:c>
      <x:c r="F218" s="41" t="n">
        <x:v>1</x:v>
      </x:c>
      <x:c r="G218" s="32" t="str">
        <x:v>Подшипники</x:v>
      </x:c>
      <x:c r="H218" s="41" t="n">
        <x:f>C218-C217</x:f>
        <x:v>30</x:v>
      </x:c>
    </x:row>
    <x:row r="219" ht="22" customHeight="1">
      <x:c r="A219" s="33" t="str">
        <x:v>КЛ-006</x:v>
      </x:c>
      <x:c r="B219" s="33" t="str">
        <x:v>ООО «СибирьКабель»</x:v>
      </x:c>
      <x:c r="C219" s="34" t="n">
        <x:v>46023</x:v>
      </x:c>
      <x:c r="D219" s="40" t="n">
        <x:v>103000</x:v>
      </x:c>
      <x:c r="E219" s="42" t="str">
        <x:v>Петров Илья</x:v>
      </x:c>
      <x:c r="F219" s="41" t="n">
        <x:v>1</x:v>
      </x:c>
      <x:c r="G219" s="32" t="str">
        <x:v>Подшипники</x:v>
      </x:c>
      <x:c r="H219" s="41" t="n">
        <x:f>C219-C218</x:f>
        <x:v>30</x:v>
      </x:c>
    </x:row>
    <x:row r="220" ht="22" customHeight="1">
      <x:c r="A220" s="33" t="str">
        <x:v>КЛ-006</x:v>
      </x:c>
      <x:c r="B220" s="33" t="str">
        <x:v>ООО «СибирьКабель»</x:v>
      </x:c>
      <x:c r="C220" s="34" t="n">
        <x:v>46053</x:v>
      </x:c>
      <x:c r="D220" s="40" t="n">
        <x:v>101000</x:v>
      </x:c>
      <x:c r="E220" s="42" t="str">
        <x:v>Петров Илья</x:v>
      </x:c>
      <x:c r="F220" s="41" t="n">
        <x:v>1</x:v>
      </x:c>
      <x:c r="G220" s="32" t="str">
        <x:v>Подшипники</x:v>
      </x:c>
      <x:c r="H220" s="41" t="n">
        <x:f>C220-C219</x:f>
        <x:v>30</x:v>
      </x:c>
    </x:row>
    <x:row r="221" ht="22" customHeight="1">
      <x:c r="A221" s="33" t="str">
        <x:v>КЛ-006</x:v>
      </x:c>
      <x:c r="B221" s="33" t="str">
        <x:v>ООО «СибирьКабель»</x:v>
      </x:c>
      <x:c r="C221" s="34" t="n">
        <x:v>46083</x:v>
      </x:c>
      <x:c r="D221" s="40" t="n">
        <x:v>102000</x:v>
      </x:c>
      <x:c r="E221" s="42" t="str">
        <x:v>Петров Илья</x:v>
      </x:c>
      <x:c r="F221" s="41" t="n">
        <x:v>1</x:v>
      </x:c>
      <x:c r="G221" s="32" t="str">
        <x:v>Подшипники</x:v>
      </x:c>
      <x:c r="H221" s="41" t="n">
        <x:f>C221-C220</x:f>
        <x:v>30</x:v>
      </x:c>
    </x:row>
    <x:row r="222" ht="22" customHeight="1">
      <x:c r="A222" s="33" t="str">
        <x:v>КЛ-006</x:v>
      </x:c>
      <x:c r="B222" s="33" t="str">
        <x:v>ООО «СибирьКабель»</x:v>
      </x:c>
      <x:c r="C222" s="34" t="n">
        <x:v>46113</x:v>
      </x:c>
      <x:c r="D222" s="40" t="n">
        <x:v>103000</x:v>
      </x:c>
      <x:c r="E222" s="42" t="str">
        <x:v>Петров Илья</x:v>
      </x:c>
      <x:c r="F222" s="41" t="n">
        <x:v>1</x:v>
      </x:c>
      <x:c r="G222" s="32" t="str">
        <x:v>Подшипники</x:v>
      </x:c>
      <x:c r="H222" s="41" t="n">
        <x:f>C222-C221</x:f>
        <x:v>30</x:v>
      </x:c>
    </x:row>
    <x:row r="223" ht="22" customHeight="1">
      <x:c r="A223" s="33" t="str">
        <x:v>КЛ-006</x:v>
      </x:c>
      <x:c r="B223" s="33" t="str">
        <x:v>ООО «СибирьКабель»</x:v>
      </x:c>
      <x:c r="C223" s="34" t="n">
        <x:v>46143</x:v>
      </x:c>
      <x:c r="D223" s="40" t="n">
        <x:v>101000</x:v>
      </x:c>
      <x:c r="E223" s="42" t="str">
        <x:v>Петров Илья</x:v>
      </x:c>
      <x:c r="F223" s="41" t="n">
        <x:v>1</x:v>
      </x:c>
      <x:c r="G223" s="32" t="str">
        <x:v>Подшипники</x:v>
      </x:c>
      <x:c r="H223" s="41" t="n">
        <x:f>C223-C222</x:f>
        <x:v>30</x:v>
      </x:c>
    </x:row>
    <x:row r="224" ht="22" customHeight="1">
      <x:c r="A224" s="33" t="str">
        <x:v>КЛ-006</x:v>
      </x:c>
      <x:c r="B224" s="33" t="str">
        <x:v>ООО «СибирьКабель»</x:v>
      </x:c>
      <x:c r="C224" s="34" t="n">
        <x:v>46173</x:v>
      </x:c>
      <x:c r="D224" s="40" t="n">
        <x:v>102000</x:v>
      </x:c>
      <x:c r="E224" s="42" t="str">
        <x:v>Петров Илья</x:v>
      </x:c>
      <x:c r="F224" s="41" t="n">
        <x:v>1</x:v>
      </x:c>
      <x:c r="G224" s="32" t="str">
        <x:v>Подшипники</x:v>
      </x:c>
      <x:c r="H224" s="41" t="n">
        <x:f>C224-C223</x:f>
        <x:v>30</x:v>
      </x:c>
    </x:row>
    <x:row r="225" ht="22" customHeight="1">
      <x:c r="A225" s="33" t="str">
        <x:v>КЛ-006</x:v>
      </x:c>
      <x:c r="B225" s="33" t="str">
        <x:v>ООО «СибирьКабель»</x:v>
      </x:c>
      <x:c r="C225" s="34" t="n">
        <x:v>46203</x:v>
      </x:c>
      <x:c r="D225" s="40" t="n">
        <x:v>103000</x:v>
      </x:c>
      <x:c r="E225" s="42" t="str">
        <x:v>Петров Илья</x:v>
      </x:c>
      <x:c r="F225" s="41" t="n">
        <x:v>1</x:v>
      </x:c>
      <x:c r="G225" s="32" t="str">
        <x:v>Подшипники</x:v>
      </x:c>
      <x:c r="H225" s="41" t="n">
        <x:f>C225-C224</x:f>
        <x:v>30</x:v>
      </x:c>
    </x:row>
    <x:row r="226" ht="22" customHeight="1">
      <x:c r="A226" s="33" t="str">
        <x:v>КЛ-006</x:v>
      </x:c>
      <x:c r="B226" s="33" t="str">
        <x:v>ООО «СибирьКабель»</x:v>
      </x:c>
      <x:c r="C226" s="34" t="n">
        <x:v>46233</x:v>
      </x:c>
      <x:c r="D226" s="40" t="n">
        <x:v>101000</x:v>
      </x:c>
      <x:c r="E226" s="42" t="str">
        <x:v>Петров Илья</x:v>
      </x:c>
      <x:c r="F226" s="41" t="n">
        <x:v>1</x:v>
      </x:c>
      <x:c r="G226" s="32" t="str">
        <x:v>Подшипники</x:v>
      </x:c>
      <x:c r="H226" s="41" t="n">
        <x:f>C226-C225</x:f>
        <x:v>30</x:v>
      </x:c>
    </x:row>
    <x:row r="227" ht="22" customHeight="1">
      <x:c r="A227" s="33" t="str">
        <x:v>КЛ-006</x:v>
      </x:c>
      <x:c r="B227" s="33" t="str">
        <x:v>ООО «СибирьКабель»</x:v>
      </x:c>
      <x:c r="C227" s="34" t="n">
        <x:v>46263</x:v>
      </x:c>
      <x:c r="D227" s="40" t="n">
        <x:v>102000</x:v>
      </x:c>
      <x:c r="E227" s="42" t="str">
        <x:v>Петров Илья</x:v>
      </x:c>
      <x:c r="F227" s="41" t="n">
        <x:v>1</x:v>
      </x:c>
      <x:c r="G227" s="32" t="str">
        <x:v>Подшипники</x:v>
      </x:c>
      <x:c r="H227" s="41" t="n">
        <x:f>C227-C226</x:f>
        <x:v>30</x:v>
      </x:c>
    </x:row>
    <x:row r="228" ht="22" customHeight="1">
      <x:c r="A228" s="33" t="str">
        <x:v>КЛ-007</x:v>
      </x:c>
      <x:c r="B228" s="33" t="str">
        <x:v>ООО «ПромКонтур»</x:v>
      </x:c>
      <x:c r="C228" s="34" t="n">
        <x:v>45215</x:v>
      </x:c>
      <x:c r="D228" s="40" t="n">
        <x:v>114000</x:v>
      </x:c>
      <x:c r="E228" s="42" t="str">
        <x:v>Соколова Мария</x:v>
      </x:c>
      <x:c r="F228" s="41" t="n">
        <x:v>1</x:v>
      </x:c>
      <x:c r="G228" s="32" t="str">
        <x:v>Крепёж</x:v>
      </x:c>
      <x:c r="H228" s="41"/>
    </x:row>
    <x:row r="229" ht="22" customHeight="1">
      <x:c r="A229" s="33" t="str">
        <x:v>КЛ-007</x:v>
      </x:c>
      <x:c r="B229" s="33" t="str">
        <x:v>ООО «ПромКонтур»</x:v>
      </x:c>
      <x:c r="C229" s="34" t="n">
        <x:v>45260</x:v>
      </x:c>
      <x:c r="D229" s="40" t="n">
        <x:v>115000</x:v>
      </x:c>
      <x:c r="E229" s="42" t="str">
        <x:v>Соколова Мария</x:v>
      </x:c>
      <x:c r="F229" s="41" t="n">
        <x:v>1</x:v>
      </x:c>
      <x:c r="G229" s="32" t="str">
        <x:v>Крепёж</x:v>
      </x:c>
      <x:c r="H229" s="41" t="n">
        <x:f>C229-C228</x:f>
        <x:v>45</x:v>
      </x:c>
    </x:row>
    <x:row r="230" ht="22" customHeight="1">
      <x:c r="A230" s="33" t="str">
        <x:v>КЛ-007</x:v>
      </x:c>
      <x:c r="B230" s="33" t="str">
        <x:v>ООО «ПромКонтур»</x:v>
      </x:c>
      <x:c r="C230" s="34" t="n">
        <x:v>45305</x:v>
      </x:c>
      <x:c r="D230" s="40" t="n">
        <x:v>113000</x:v>
      </x:c>
      <x:c r="E230" s="42" t="str">
        <x:v>Соколова Мария</x:v>
      </x:c>
      <x:c r="F230" s="41" t="n">
        <x:v>1</x:v>
      </x:c>
      <x:c r="G230" s="32" t="str">
        <x:v>Крепёж</x:v>
      </x:c>
      <x:c r="H230" s="41" t="n">
        <x:f>C230-C229</x:f>
        <x:v>45</x:v>
      </x:c>
    </x:row>
    <x:row r="231" ht="22" customHeight="1">
      <x:c r="A231" s="33" t="str">
        <x:v>КЛ-007</x:v>
      </x:c>
      <x:c r="B231" s="33" t="str">
        <x:v>ООО «ПромКонтур»</x:v>
      </x:c>
      <x:c r="C231" s="34" t="n">
        <x:v>45350</x:v>
      </x:c>
      <x:c r="D231" s="40" t="n">
        <x:v>114000</x:v>
      </x:c>
      <x:c r="E231" s="42" t="str">
        <x:v>Соколова Мария</x:v>
      </x:c>
      <x:c r="F231" s="41" t="n">
        <x:v>1</x:v>
      </x:c>
      <x:c r="G231" s="32" t="str">
        <x:v>Крепёж</x:v>
      </x:c>
      <x:c r="H231" s="41" t="n">
        <x:f>C231-C230</x:f>
        <x:v>45</x:v>
      </x:c>
    </x:row>
    <x:row r="232" ht="22" customHeight="1">
      <x:c r="A232" s="33" t="str">
        <x:v>КЛ-007</x:v>
      </x:c>
      <x:c r="B232" s="33" t="str">
        <x:v>ООО «ПромКонтур»</x:v>
      </x:c>
      <x:c r="C232" s="34" t="n">
        <x:v>45395</x:v>
      </x:c>
      <x:c r="D232" s="40" t="n">
        <x:v>115000</x:v>
      </x:c>
      <x:c r="E232" s="42" t="str">
        <x:v>Соколова Мария</x:v>
      </x:c>
      <x:c r="F232" s="41" t="n">
        <x:v>1</x:v>
      </x:c>
      <x:c r="G232" s="32" t="str">
        <x:v>Крепёж</x:v>
      </x:c>
      <x:c r="H232" s="41" t="n">
        <x:f>C232-C231</x:f>
        <x:v>45</x:v>
      </x:c>
    </x:row>
    <x:row r="233" ht="22" customHeight="1">
      <x:c r="A233" s="33" t="str">
        <x:v>КЛ-007</x:v>
      </x:c>
      <x:c r="B233" s="33" t="str">
        <x:v>ООО «ПромКонтур»</x:v>
      </x:c>
      <x:c r="C233" s="34" t="n">
        <x:v>45440</x:v>
      </x:c>
      <x:c r="D233" s="40" t="n">
        <x:v>113000</x:v>
      </x:c>
      <x:c r="E233" s="42" t="str">
        <x:v>Соколова Мария</x:v>
      </x:c>
      <x:c r="F233" s="41" t="n">
        <x:v>1</x:v>
      </x:c>
      <x:c r="G233" s="32" t="str">
        <x:v>Крепёж</x:v>
      </x:c>
      <x:c r="H233" s="41" t="n">
        <x:f>C233-C232</x:f>
        <x:v>45</x:v>
      </x:c>
    </x:row>
    <x:row r="234" ht="22" customHeight="1">
      <x:c r="A234" s="33" t="str">
        <x:v>КЛ-007</x:v>
      </x:c>
      <x:c r="B234" s="33" t="str">
        <x:v>ООО «ПромКонтур»</x:v>
      </x:c>
      <x:c r="C234" s="34" t="n">
        <x:v>45485</x:v>
      </x:c>
      <x:c r="D234" s="40" t="n">
        <x:v>114000</x:v>
      </x:c>
      <x:c r="E234" s="42" t="str">
        <x:v>Соколова Мария</x:v>
      </x:c>
      <x:c r="F234" s="41" t="n">
        <x:v>1</x:v>
      </x:c>
      <x:c r="G234" s="32" t="str">
        <x:v>Крепёж</x:v>
      </x:c>
      <x:c r="H234" s="41" t="n">
        <x:f>C234-C233</x:f>
        <x:v>45</x:v>
      </x:c>
    </x:row>
    <x:row r="235" ht="22" customHeight="1">
      <x:c r="A235" s="33" t="str">
        <x:v>КЛ-007</x:v>
      </x:c>
      <x:c r="B235" s="33" t="str">
        <x:v>ООО «ПромКонтур»</x:v>
      </x:c>
      <x:c r="C235" s="34" t="n">
        <x:v>45530</x:v>
      </x:c>
      <x:c r="D235" s="40" t="n">
        <x:v>115000</x:v>
      </x:c>
      <x:c r="E235" s="42" t="str">
        <x:v>Соколова Мария</x:v>
      </x:c>
      <x:c r="F235" s="41" t="n">
        <x:v>1</x:v>
      </x:c>
      <x:c r="G235" s="32" t="str">
        <x:v>Крепёж</x:v>
      </x:c>
      <x:c r="H235" s="41" t="n">
        <x:f>C235-C234</x:f>
        <x:v>45</x:v>
      </x:c>
    </x:row>
    <x:row r="236" ht="22" customHeight="1">
      <x:c r="A236" s="33" t="str">
        <x:v>КЛ-007</x:v>
      </x:c>
      <x:c r="B236" s="33" t="str">
        <x:v>ООО «ПромКонтур»</x:v>
      </x:c>
      <x:c r="C236" s="34" t="n">
        <x:v>45575</x:v>
      </x:c>
      <x:c r="D236" s="40" t="n">
        <x:v>113000</x:v>
      </x:c>
      <x:c r="E236" s="42" t="str">
        <x:v>Соколова Мария</x:v>
      </x:c>
      <x:c r="F236" s="41" t="n">
        <x:v>1</x:v>
      </x:c>
      <x:c r="G236" s="32" t="str">
        <x:v>Крепёж</x:v>
      </x:c>
      <x:c r="H236" s="41" t="n">
        <x:f>C236-C235</x:f>
        <x:v>45</x:v>
      </x:c>
    </x:row>
    <x:row r="237" ht="22" customHeight="1">
      <x:c r="A237" s="33" t="str">
        <x:v>КЛ-007</x:v>
      </x:c>
      <x:c r="B237" s="33" t="str">
        <x:v>ООО «ПромКонтур»</x:v>
      </x:c>
      <x:c r="C237" s="34" t="n">
        <x:v>45620</x:v>
      </x:c>
      <x:c r="D237" s="40" t="n">
        <x:v>114000</x:v>
      </x:c>
      <x:c r="E237" s="42" t="str">
        <x:v>Соколова Мария</x:v>
      </x:c>
      <x:c r="F237" s="41" t="n">
        <x:v>1</x:v>
      </x:c>
      <x:c r="G237" s="32" t="str">
        <x:v>Крепёж</x:v>
      </x:c>
      <x:c r="H237" s="41" t="n">
        <x:f>C237-C236</x:f>
        <x:v>45</x:v>
      </x:c>
    </x:row>
    <x:row r="238" ht="22" customHeight="1">
      <x:c r="A238" s="33" t="str">
        <x:v>КЛ-007</x:v>
      </x:c>
      <x:c r="B238" s="33" t="str">
        <x:v>ООО «ПромКонтур»</x:v>
      </x:c>
      <x:c r="C238" s="34" t="n">
        <x:v>45665</x:v>
      </x:c>
      <x:c r="D238" s="40" t="n">
        <x:v>115000</x:v>
      </x:c>
      <x:c r="E238" s="42" t="str">
        <x:v>Соколова Мария</x:v>
      </x:c>
      <x:c r="F238" s="41" t="n">
        <x:v>1</x:v>
      </x:c>
      <x:c r="G238" s="32" t="str">
        <x:v>Крепёж</x:v>
      </x:c>
      <x:c r="H238" s="41" t="n">
        <x:f>C238-C237</x:f>
        <x:v>45</x:v>
      </x:c>
    </x:row>
    <x:row r="239" ht="22" customHeight="1">
      <x:c r="A239" s="33" t="str">
        <x:v>КЛ-007</x:v>
      </x:c>
      <x:c r="B239" s="33" t="str">
        <x:v>ООО «ПромКонтур»</x:v>
      </x:c>
      <x:c r="C239" s="34" t="n">
        <x:v>45710</x:v>
      </x:c>
      <x:c r="D239" s="40" t="n">
        <x:v>113000</x:v>
      </x:c>
      <x:c r="E239" s="42" t="str">
        <x:v>Соколова Мария</x:v>
      </x:c>
      <x:c r="F239" s="41" t="n">
        <x:v>1</x:v>
      </x:c>
      <x:c r="G239" s="32" t="str">
        <x:v>Крепёж</x:v>
      </x:c>
      <x:c r="H239" s="41" t="n">
        <x:f>C239-C238</x:f>
        <x:v>45</x:v>
      </x:c>
    </x:row>
    <x:row r="240" ht="22" customHeight="1">
      <x:c r="A240" s="33" t="str">
        <x:v>КЛ-007</x:v>
      </x:c>
      <x:c r="B240" s="33" t="str">
        <x:v>ООО «ПромКонтур»</x:v>
      </x:c>
      <x:c r="C240" s="34" t="n">
        <x:v>45755</x:v>
      </x:c>
      <x:c r="D240" s="40" t="n">
        <x:v>114000</x:v>
      </x:c>
      <x:c r="E240" s="42" t="str">
        <x:v>Соколова Мария</x:v>
      </x:c>
      <x:c r="F240" s="41" t="n">
        <x:v>1</x:v>
      </x:c>
      <x:c r="G240" s="32" t="str">
        <x:v>Крепёж</x:v>
      </x:c>
      <x:c r="H240" s="41" t="n">
        <x:f>C240-C239</x:f>
        <x:v>45</x:v>
      </x:c>
    </x:row>
    <x:row r="241" ht="22" customHeight="1">
      <x:c r="A241" s="33" t="str">
        <x:v>КЛ-007</x:v>
      </x:c>
      <x:c r="B241" s="33" t="str">
        <x:v>ООО «ПромКонтур»</x:v>
      </x:c>
      <x:c r="C241" s="34" t="n">
        <x:v>45800</x:v>
      </x:c>
      <x:c r="D241" s="40" t="n">
        <x:v>115000</x:v>
      </x:c>
      <x:c r="E241" s="42" t="str">
        <x:v>Соколова Мария</x:v>
      </x:c>
      <x:c r="F241" s="41" t="n">
        <x:v>1</x:v>
      </x:c>
      <x:c r="G241" s="32" t="str">
        <x:v>Крепёж</x:v>
      </x:c>
      <x:c r="H241" s="41" t="n">
        <x:f>C241-C240</x:f>
        <x:v>45</x:v>
      </x:c>
    </x:row>
    <x:row r="242" ht="22" customHeight="1">
      <x:c r="A242" s="33" t="str">
        <x:v>КЛ-007</x:v>
      </x:c>
      <x:c r="B242" s="33" t="str">
        <x:v>ООО «ПромКонтур»</x:v>
      </x:c>
      <x:c r="C242" s="34" t="n">
        <x:v>45845</x:v>
      </x:c>
      <x:c r="D242" s="40" t="n">
        <x:v>113000</x:v>
      </x:c>
      <x:c r="E242" s="42" t="str">
        <x:v>Соколова Мария</x:v>
      </x:c>
      <x:c r="F242" s="41" t="n">
        <x:v>1</x:v>
      </x:c>
      <x:c r="G242" s="32" t="str">
        <x:v>Крепёж</x:v>
      </x:c>
      <x:c r="H242" s="41" t="n">
        <x:f>C242-C241</x:f>
        <x:v>45</x:v>
      </x:c>
    </x:row>
    <x:row r="243" ht="22" customHeight="1">
      <x:c r="A243" s="33" t="str">
        <x:v>КЛ-007</x:v>
      </x:c>
      <x:c r="B243" s="33" t="str">
        <x:v>ООО «ПромКонтур»</x:v>
      </x:c>
      <x:c r="C243" s="34" t="n">
        <x:v>45890</x:v>
      </x:c>
      <x:c r="D243" s="40" t="n">
        <x:v>114000</x:v>
      </x:c>
      <x:c r="E243" s="42" t="str">
        <x:v>Соколова Мария</x:v>
      </x:c>
      <x:c r="F243" s="41" t="n">
        <x:v>1</x:v>
      </x:c>
      <x:c r="G243" s="32" t="str">
        <x:v>Крепёж</x:v>
      </x:c>
      <x:c r="H243" s="41" t="n">
        <x:f>C243-C242</x:f>
        <x:v>45</x:v>
      </x:c>
    </x:row>
    <x:row r="244" ht="22" customHeight="1">
      <x:c r="A244" s="33" t="str">
        <x:v>КЛ-007</x:v>
      </x:c>
      <x:c r="B244" s="33" t="str">
        <x:v>ООО «ПромКонтур»</x:v>
      </x:c>
      <x:c r="C244" s="34" t="n">
        <x:v>45935</x:v>
      </x:c>
      <x:c r="D244" s="40" t="n">
        <x:v>115000</x:v>
      </x:c>
      <x:c r="E244" s="42" t="str">
        <x:v>Соколова Мария</x:v>
      </x:c>
      <x:c r="F244" s="41" t="n">
        <x:v>1</x:v>
      </x:c>
      <x:c r="G244" s="32" t="str">
        <x:v>Крепёж</x:v>
      </x:c>
      <x:c r="H244" s="41" t="n">
        <x:f>C244-C243</x:f>
        <x:v>45</x:v>
      </x:c>
    </x:row>
    <x:row r="245" ht="22" customHeight="1">
      <x:c r="A245" s="33" t="str">
        <x:v>КЛ-007</x:v>
      </x:c>
      <x:c r="B245" s="33" t="str">
        <x:v>ООО «ПромКонтур»</x:v>
      </x:c>
      <x:c r="C245" s="34" t="n">
        <x:v>45980</x:v>
      </x:c>
      <x:c r="D245" s="40" t="n">
        <x:v>113000</x:v>
      </x:c>
      <x:c r="E245" s="42" t="str">
        <x:v>Соколова Мария</x:v>
      </x:c>
      <x:c r="F245" s="41" t="n">
        <x:v>1</x:v>
      </x:c>
      <x:c r="G245" s="32" t="str">
        <x:v>Крепёж</x:v>
      </x:c>
      <x:c r="H245" s="41" t="n">
        <x:f>C245-C244</x:f>
        <x:v>45</x:v>
      </x:c>
    </x:row>
    <x:row r="246" ht="22" customHeight="1">
      <x:c r="A246" s="33" t="str">
        <x:v>КЛ-007</x:v>
      </x:c>
      <x:c r="B246" s="33" t="str">
        <x:v>ООО «ПромКонтур»</x:v>
      </x:c>
      <x:c r="C246" s="34" t="n">
        <x:v>46025</x:v>
      </x:c>
      <x:c r="D246" s="40" t="n">
        <x:v>114000</x:v>
      </x:c>
      <x:c r="E246" s="42" t="str">
        <x:v>Соколова Мария</x:v>
      </x:c>
      <x:c r="F246" s="41" t="n">
        <x:v>1</x:v>
      </x:c>
      <x:c r="G246" s="32" t="str">
        <x:v>Крепёж</x:v>
      </x:c>
      <x:c r="H246" s="41" t="n">
        <x:f>C246-C245</x:f>
        <x:v>45</x:v>
      </x:c>
    </x:row>
    <x:row r="247" ht="22" customHeight="1">
      <x:c r="A247" s="33" t="str">
        <x:v>КЛ-007</x:v>
      </x:c>
      <x:c r="B247" s="33" t="str">
        <x:v>ООО «ПромКонтур»</x:v>
      </x:c>
      <x:c r="C247" s="34" t="n">
        <x:v>46070</x:v>
      </x:c>
      <x:c r="D247" s="40" t="n">
        <x:v>115000</x:v>
      </x:c>
      <x:c r="E247" s="42" t="str">
        <x:v>Соколова Мария</x:v>
      </x:c>
      <x:c r="F247" s="41" t="n">
        <x:v>1</x:v>
      </x:c>
      <x:c r="G247" s="32" t="str">
        <x:v>Крепёж</x:v>
      </x:c>
      <x:c r="H247" s="41" t="n">
        <x:f>C247-C246</x:f>
        <x:v>45</x:v>
      </x:c>
    </x:row>
    <x:row r="248" ht="22" customHeight="1">
      <x:c r="A248" s="33" t="str">
        <x:v>КЛ-007</x:v>
      </x:c>
      <x:c r="B248" s="33" t="str">
        <x:v>ООО «ПромКонтур»</x:v>
      </x:c>
      <x:c r="C248" s="34" t="n">
        <x:v>46115</x:v>
      </x:c>
      <x:c r="D248" s="40" t="n">
        <x:v>113000</x:v>
      </x:c>
      <x:c r="E248" s="42" t="str">
        <x:v>Соколова Мария</x:v>
      </x:c>
      <x:c r="F248" s="41" t="n">
        <x:v>1</x:v>
      </x:c>
      <x:c r="G248" s="32" t="str">
        <x:v>Крепёж</x:v>
      </x:c>
      <x:c r="H248" s="41" t="n">
        <x:f>C248-C247</x:f>
        <x:v>45</x:v>
      </x:c>
    </x:row>
    <x:row r="249" ht="22" customHeight="1">
      <x:c r="A249" s="33" t="str">
        <x:v>КЛ-007</x:v>
      </x:c>
      <x:c r="B249" s="33" t="str">
        <x:v>ООО «ПромКонтур»</x:v>
      </x:c>
      <x:c r="C249" s="34" t="n">
        <x:v>46160</x:v>
      </x:c>
      <x:c r="D249" s="40" t="n">
        <x:v>114000</x:v>
      </x:c>
      <x:c r="E249" s="42" t="str">
        <x:v>Соколова Мария</x:v>
      </x:c>
      <x:c r="F249" s="41" t="n">
        <x:v>1</x:v>
      </x:c>
      <x:c r="G249" s="32" t="str">
        <x:v>Крепёж</x:v>
      </x:c>
      <x:c r="H249" s="41" t="n">
        <x:f>C249-C248</x:f>
        <x:v>45</x:v>
      </x:c>
    </x:row>
    <x:row r="250" ht="22" customHeight="1">
      <x:c r="A250" s="33" t="str">
        <x:v>КЛ-007</x:v>
      </x:c>
      <x:c r="B250" s="33" t="str">
        <x:v>ООО «ПромКонтур»</x:v>
      </x:c>
      <x:c r="C250" s="34" t="n">
        <x:v>46205</x:v>
      </x:c>
      <x:c r="D250" s="40" t="n">
        <x:v>115000</x:v>
      </x:c>
      <x:c r="E250" s="42" t="str">
        <x:v>Соколова Мария</x:v>
      </x:c>
      <x:c r="F250" s="41" t="n">
        <x:v>1</x:v>
      </x:c>
      <x:c r="G250" s="32" t="str">
        <x:v>Крепёж</x:v>
      </x:c>
      <x:c r="H250" s="41" t="n">
        <x:f>C250-C249</x:f>
        <x:v>45</x:v>
      </x:c>
    </x:row>
    <x:row r="251" ht="22" customHeight="1">
      <x:c r="A251" s="33" t="str">
        <x:v>КЛ-007</x:v>
      </x:c>
      <x:c r="B251" s="33" t="str">
        <x:v>ООО «ПромКонтур»</x:v>
      </x:c>
      <x:c r="C251" s="34" t="n">
        <x:v>46250</x:v>
      </x:c>
      <x:c r="D251" s="40" t="n">
        <x:v>113000</x:v>
      </x:c>
      <x:c r="E251" s="42" t="str">
        <x:v>Соколова Мария</x:v>
      </x:c>
      <x:c r="F251" s="41" t="n">
        <x:v>1</x:v>
      </x:c>
      <x:c r="G251" s="32" t="str">
        <x:v>Крепёж</x:v>
      </x:c>
      <x:c r="H251" s="41" t="n">
        <x:f>C251-C250</x:f>
        <x:v>45</x:v>
      </x:c>
    </x:row>
    <x:row r="252" ht="22" customHeight="1">
      <x:c r="A252" s="33" t="str">
        <x:v>КЛ-008</x:v>
      </x:c>
      <x:c r="B252" s="33" t="str">
        <x:v>ООО «РесурсПоставка»</x:v>
      </x:c>
      <x:c r="C252" s="34" t="n">
        <x:v>45225</x:v>
      </x:c>
      <x:c r="D252" s="40" t="n">
        <x:v>126000</x:v>
      </x:c>
      <x:c r="E252" s="42" t="str">
        <x:v>Кузнецов Павел</x:v>
      </x:c>
      <x:c r="F252" s="41" t="n">
        <x:v>1</x:v>
      </x:c>
      <x:c r="G252" s="32" t="str">
        <x:v>Кабель</x:v>
      </x:c>
      <x:c r="H252" s="41"/>
    </x:row>
    <x:row r="253" ht="22" customHeight="1">
      <x:c r="A253" s="33" t="str">
        <x:v>КЛ-008</x:v>
      </x:c>
      <x:c r="B253" s="33" t="str">
        <x:v>ООО «РесурсПоставка»</x:v>
      </x:c>
      <x:c r="C253" s="34" t="n">
        <x:v>45285</x:v>
      </x:c>
      <x:c r="D253" s="40" t="n">
        <x:v>127000</x:v>
      </x:c>
      <x:c r="E253" s="42" t="str">
        <x:v>Кузнецов Павел</x:v>
      </x:c>
      <x:c r="F253" s="41" t="n">
        <x:v>1</x:v>
      </x:c>
      <x:c r="G253" s="32" t="str">
        <x:v>Кабель</x:v>
      </x:c>
      <x:c r="H253" s="41" t="n">
        <x:f>C253-C252</x:f>
        <x:v>60</x:v>
      </x:c>
    </x:row>
    <x:row r="254" ht="22" customHeight="1">
      <x:c r="A254" s="33" t="str">
        <x:v>КЛ-008</x:v>
      </x:c>
      <x:c r="B254" s="33" t="str">
        <x:v>ООО «РесурсПоставка»</x:v>
      </x:c>
      <x:c r="C254" s="34" t="n">
        <x:v>45345</x:v>
      </x:c>
      <x:c r="D254" s="40" t="n">
        <x:v>125000</x:v>
      </x:c>
      <x:c r="E254" s="42" t="str">
        <x:v>Кузнецов Павел</x:v>
      </x:c>
      <x:c r="F254" s="41" t="n">
        <x:v>1</x:v>
      </x:c>
      <x:c r="G254" s="32" t="str">
        <x:v>Кабель</x:v>
      </x:c>
      <x:c r="H254" s="41" t="n">
        <x:f>C254-C253</x:f>
        <x:v>60</x:v>
      </x:c>
    </x:row>
    <x:row r="255" ht="22" customHeight="1">
      <x:c r="A255" s="33" t="str">
        <x:v>КЛ-008</x:v>
      </x:c>
      <x:c r="B255" s="33" t="str">
        <x:v>ООО «РесурсПоставка»</x:v>
      </x:c>
      <x:c r="C255" s="34" t="n">
        <x:v>45405</x:v>
      </x:c>
      <x:c r="D255" s="40" t="n">
        <x:v>126000</x:v>
      </x:c>
      <x:c r="E255" s="42" t="str">
        <x:v>Кузнецов Павел</x:v>
      </x:c>
      <x:c r="F255" s="41" t="n">
        <x:v>1</x:v>
      </x:c>
      <x:c r="G255" s="32" t="str">
        <x:v>Кабель</x:v>
      </x:c>
      <x:c r="H255" s="41" t="n">
        <x:f>C255-C254</x:f>
        <x:v>60</x:v>
      </x:c>
    </x:row>
    <x:row r="256" ht="22" customHeight="1">
      <x:c r="A256" s="33" t="str">
        <x:v>КЛ-008</x:v>
      </x:c>
      <x:c r="B256" s="33" t="str">
        <x:v>ООО «РесурсПоставка»</x:v>
      </x:c>
      <x:c r="C256" s="34" t="n">
        <x:v>45465</x:v>
      </x:c>
      <x:c r="D256" s="40" t="n">
        <x:v>127000</x:v>
      </x:c>
      <x:c r="E256" s="42" t="str">
        <x:v>Кузнецов Павел</x:v>
      </x:c>
      <x:c r="F256" s="41" t="n">
        <x:v>1</x:v>
      </x:c>
      <x:c r="G256" s="32" t="str">
        <x:v>Кабель</x:v>
      </x:c>
      <x:c r="H256" s="41" t="n">
        <x:f>C256-C255</x:f>
        <x:v>60</x:v>
      </x:c>
    </x:row>
    <x:row r="257" ht="22" customHeight="1">
      <x:c r="A257" s="33" t="str">
        <x:v>КЛ-008</x:v>
      </x:c>
      <x:c r="B257" s="33" t="str">
        <x:v>ООО «РесурсПоставка»</x:v>
      </x:c>
      <x:c r="C257" s="34" t="n">
        <x:v>45525</x:v>
      </x:c>
      <x:c r="D257" s="40" t="n">
        <x:v>125000</x:v>
      </x:c>
      <x:c r="E257" s="42" t="str">
        <x:v>Кузнецов Павел</x:v>
      </x:c>
      <x:c r="F257" s="41" t="n">
        <x:v>1</x:v>
      </x:c>
      <x:c r="G257" s="32" t="str">
        <x:v>Кабель</x:v>
      </x:c>
      <x:c r="H257" s="41" t="n">
        <x:f>C257-C256</x:f>
        <x:v>60</x:v>
      </x:c>
    </x:row>
    <x:row r="258" ht="22" customHeight="1">
      <x:c r="A258" s="33" t="str">
        <x:v>КЛ-008</x:v>
      </x:c>
      <x:c r="B258" s="33" t="str">
        <x:v>ООО «РесурсПоставка»</x:v>
      </x:c>
      <x:c r="C258" s="34" t="n">
        <x:v>45585</x:v>
      </x:c>
      <x:c r="D258" s="40" t="n">
        <x:v>126000</x:v>
      </x:c>
      <x:c r="E258" s="42" t="str">
        <x:v>Кузнецов Павел</x:v>
      </x:c>
      <x:c r="F258" s="41" t="n">
        <x:v>1</x:v>
      </x:c>
      <x:c r="G258" s="32" t="str">
        <x:v>Кабель</x:v>
      </x:c>
      <x:c r="H258" s="41" t="n">
        <x:f>C258-C257</x:f>
        <x:v>60</x:v>
      </x:c>
    </x:row>
    <x:row r="259" ht="22" customHeight="1">
      <x:c r="A259" s="33" t="str">
        <x:v>КЛ-008</x:v>
      </x:c>
      <x:c r="B259" s="33" t="str">
        <x:v>ООО «РесурсПоставка»</x:v>
      </x:c>
      <x:c r="C259" s="34" t="n">
        <x:v>45645</x:v>
      </x:c>
      <x:c r="D259" s="40" t="n">
        <x:v>127000</x:v>
      </x:c>
      <x:c r="E259" s="42" t="str">
        <x:v>Кузнецов Павел</x:v>
      </x:c>
      <x:c r="F259" s="41" t="n">
        <x:v>1</x:v>
      </x:c>
      <x:c r="G259" s="32" t="str">
        <x:v>Кабель</x:v>
      </x:c>
      <x:c r="H259" s="41" t="n">
        <x:f>C259-C258</x:f>
        <x:v>60</x:v>
      </x:c>
    </x:row>
    <x:row r="260" ht="22" customHeight="1">
      <x:c r="A260" s="33" t="str">
        <x:v>КЛ-008</x:v>
      </x:c>
      <x:c r="B260" s="33" t="str">
        <x:v>ООО «РесурсПоставка»</x:v>
      </x:c>
      <x:c r="C260" s="34" t="n">
        <x:v>45705</x:v>
      </x:c>
      <x:c r="D260" s="40" t="n">
        <x:v>125000</x:v>
      </x:c>
      <x:c r="E260" s="42" t="str">
        <x:v>Кузнецов Павел</x:v>
      </x:c>
      <x:c r="F260" s="41" t="n">
        <x:v>1</x:v>
      </x:c>
      <x:c r="G260" s="32" t="str">
        <x:v>Кабель</x:v>
      </x:c>
      <x:c r="H260" s="41" t="n">
        <x:f>C260-C259</x:f>
        <x:v>60</x:v>
      </x:c>
    </x:row>
    <x:row r="261" ht="22" customHeight="1">
      <x:c r="A261" s="33" t="str">
        <x:v>КЛ-008</x:v>
      </x:c>
      <x:c r="B261" s="33" t="str">
        <x:v>ООО «РесурсПоставка»</x:v>
      </x:c>
      <x:c r="C261" s="34" t="n">
        <x:v>45765</x:v>
      </x:c>
      <x:c r="D261" s="40" t="n">
        <x:v>126000</x:v>
      </x:c>
      <x:c r="E261" s="42" t="str">
        <x:v>Кузнецов Павел</x:v>
      </x:c>
      <x:c r="F261" s="41" t="n">
        <x:v>1</x:v>
      </x:c>
      <x:c r="G261" s="32" t="str">
        <x:v>Кабель</x:v>
      </x:c>
      <x:c r="H261" s="41" t="n">
        <x:f>C261-C260</x:f>
        <x:v>60</x:v>
      </x:c>
    </x:row>
    <x:row r="262" ht="22" customHeight="1">
      <x:c r="A262" s="33" t="str">
        <x:v>КЛ-008</x:v>
      </x:c>
      <x:c r="B262" s="33" t="str">
        <x:v>ООО «РесурсПоставка»</x:v>
      </x:c>
      <x:c r="C262" s="34" t="n">
        <x:v>45825</x:v>
      </x:c>
      <x:c r="D262" s="40" t="n">
        <x:v>127000</x:v>
      </x:c>
      <x:c r="E262" s="42" t="str">
        <x:v>Кузнецов Павел</x:v>
      </x:c>
      <x:c r="F262" s="41" t="n">
        <x:v>1</x:v>
      </x:c>
      <x:c r="G262" s="32" t="str">
        <x:v>Кабель</x:v>
      </x:c>
      <x:c r="H262" s="41" t="n">
        <x:f>C262-C261</x:f>
        <x:v>60</x:v>
      </x:c>
    </x:row>
    <x:row r="263" ht="22" customHeight="1">
      <x:c r="A263" s="33" t="str">
        <x:v>КЛ-008</x:v>
      </x:c>
      <x:c r="B263" s="33" t="str">
        <x:v>ООО «РесурсПоставка»</x:v>
      </x:c>
      <x:c r="C263" s="34" t="n">
        <x:v>45885</x:v>
      </x:c>
      <x:c r="D263" s="40" t="n">
        <x:v>125000</x:v>
      </x:c>
      <x:c r="E263" s="42" t="str">
        <x:v>Кузнецов Павел</x:v>
      </x:c>
      <x:c r="F263" s="41" t="n">
        <x:v>1</x:v>
      </x:c>
      <x:c r="G263" s="32" t="str">
        <x:v>Кабель</x:v>
      </x:c>
      <x:c r="H263" s="41" t="n">
        <x:f>C263-C262</x:f>
        <x:v>60</x:v>
      </x:c>
    </x:row>
    <x:row r="264" ht="22" customHeight="1">
      <x:c r="A264" s="33" t="str">
        <x:v>КЛ-008</x:v>
      </x:c>
      <x:c r="B264" s="33" t="str">
        <x:v>ООО «РесурсПоставка»</x:v>
      </x:c>
      <x:c r="C264" s="34" t="n">
        <x:v>45945</x:v>
      </x:c>
      <x:c r="D264" s="40" t="n">
        <x:v>126000</x:v>
      </x:c>
      <x:c r="E264" s="42" t="str">
        <x:v>Кузнецов Павел</x:v>
      </x:c>
      <x:c r="F264" s="41" t="n">
        <x:v>1</x:v>
      </x:c>
      <x:c r="G264" s="32" t="str">
        <x:v>Кабель</x:v>
      </x:c>
      <x:c r="H264" s="41" t="n">
        <x:f>C264-C263</x:f>
        <x:v>60</x:v>
      </x:c>
    </x:row>
    <x:row r="265" ht="22" customHeight="1">
      <x:c r="A265" s="33" t="str">
        <x:v>КЛ-008</x:v>
      </x:c>
      <x:c r="B265" s="33" t="str">
        <x:v>ООО «РесурсПоставка»</x:v>
      </x:c>
      <x:c r="C265" s="34" t="n">
        <x:v>46005</x:v>
      </x:c>
      <x:c r="D265" s="40" t="n">
        <x:v>127000</x:v>
      </x:c>
      <x:c r="E265" s="42" t="str">
        <x:v>Кузнецов Павел</x:v>
      </x:c>
      <x:c r="F265" s="41" t="n">
        <x:v>1</x:v>
      </x:c>
      <x:c r="G265" s="32" t="str">
        <x:v>Кабель</x:v>
      </x:c>
      <x:c r="H265" s="41" t="n">
        <x:f>C265-C264</x:f>
        <x:v>60</x:v>
      </x:c>
    </x:row>
    <x:row r="266" ht="22" customHeight="1">
      <x:c r="A266" s="33" t="str">
        <x:v>КЛ-008</x:v>
      </x:c>
      <x:c r="B266" s="33" t="str">
        <x:v>ООО «РесурсПоставка»</x:v>
      </x:c>
      <x:c r="C266" s="34" t="n">
        <x:v>46065</x:v>
      </x:c>
      <x:c r="D266" s="40" t="n">
        <x:v>125000</x:v>
      </x:c>
      <x:c r="E266" s="42" t="str">
        <x:v>Кузнецов Павел</x:v>
      </x:c>
      <x:c r="F266" s="41" t="n">
        <x:v>1</x:v>
      </x:c>
      <x:c r="G266" s="32" t="str">
        <x:v>Кабель</x:v>
      </x:c>
      <x:c r="H266" s="41" t="n">
        <x:f>C266-C265</x:f>
        <x:v>60</x:v>
      </x:c>
    </x:row>
    <x:row r="267" ht="22" customHeight="1">
      <x:c r="A267" s="33" t="str">
        <x:v>КЛ-008</x:v>
      </x:c>
      <x:c r="B267" s="33" t="str">
        <x:v>ООО «РесурсПоставка»</x:v>
      </x:c>
      <x:c r="C267" s="34" t="n">
        <x:v>46125</x:v>
      </x:c>
      <x:c r="D267" s="40" t="n">
        <x:v>126000</x:v>
      </x:c>
      <x:c r="E267" s="42" t="str">
        <x:v>Кузнецов Павел</x:v>
      </x:c>
      <x:c r="F267" s="41" t="n">
        <x:v>1</x:v>
      </x:c>
      <x:c r="G267" s="32" t="str">
        <x:v>Кабель</x:v>
      </x:c>
      <x:c r="H267" s="41" t="n">
        <x:f>C267-C266</x:f>
        <x:v>60</x:v>
      </x:c>
    </x:row>
    <x:row r="268" ht="22" customHeight="1">
      <x:c r="A268" s="33" t="str">
        <x:v>КЛ-008</x:v>
      </x:c>
      <x:c r="B268" s="33" t="str">
        <x:v>ООО «РесурсПоставка»</x:v>
      </x:c>
      <x:c r="C268" s="34" t="n">
        <x:v>46185</x:v>
      </x:c>
      <x:c r="D268" s="40" t="n">
        <x:v>127000</x:v>
      </x:c>
      <x:c r="E268" s="42" t="str">
        <x:v>Кузнецов Павел</x:v>
      </x:c>
      <x:c r="F268" s="41" t="n">
        <x:v>1</x:v>
      </x:c>
      <x:c r="G268" s="32" t="str">
        <x:v>Кабель</x:v>
      </x:c>
      <x:c r="H268" s="41" t="n">
        <x:f>C268-C267</x:f>
        <x:v>60</x:v>
      </x:c>
    </x:row>
    <x:row r="269" ht="22" customHeight="1">
      <x:c r="A269" s="33" t="str">
        <x:v>КЛ-008</x:v>
      </x:c>
      <x:c r="B269" s="33" t="str">
        <x:v>ООО «РесурсПоставка»</x:v>
      </x:c>
      <x:c r="C269" s="34" t="n">
        <x:v>46245</x:v>
      </x:c>
      <x:c r="D269" s="40" t="n">
        <x:v>125000</x:v>
      </x:c>
      <x:c r="E269" s="42" t="str">
        <x:v>Кузнецов Павел</x:v>
      </x:c>
      <x:c r="F269" s="41" t="n">
        <x:v>1</x:v>
      </x:c>
      <x:c r="G269" s="32" t="str">
        <x:v>Кабель</x:v>
      </x:c>
      <x:c r="H269" s="41" t="n">
        <x:f>C269-C268</x:f>
        <x:v>60</x:v>
      </x:c>
    </x:row>
    <x:row r="270" ht="22" customHeight="1">
      <x:c r="A270" s="33" t="str">
        <x:v>КЛ-009</x:v>
      </x:c>
      <x:c r="B270" s="33" t="str">
        <x:v>ООО «МагистральСнаб»</x:v>
      </x:c>
      <x:c r="C270" s="34" t="n">
        <x:v>45195</x:v>
      </x:c>
      <x:c r="D270" s="40" t="n">
        <x:v>138000</x:v>
      </x:c>
      <x:c r="E270" s="42" t="str">
        <x:v>Иванова Анна</x:v>
      </x:c>
      <x:c r="F270" s="41" t="n">
        <x:v>1</x:v>
      </x:c>
      <x:c r="G270" s="32" t="str">
        <x:v>Инструмент</x:v>
      </x:c>
      <x:c r="H270" s="41"/>
    </x:row>
    <x:row r="271" ht="22" customHeight="1">
      <x:c r="A271" s="33" t="str">
        <x:v>КЛ-009</x:v>
      </x:c>
      <x:c r="B271" s="33" t="str">
        <x:v>ООО «МагистральСнаб»</x:v>
      </x:c>
      <x:c r="C271" s="34" t="n">
        <x:v>45225</x:v>
      </x:c>
      <x:c r="D271" s="40" t="n">
        <x:v>139000</x:v>
      </x:c>
      <x:c r="E271" s="42" t="str">
        <x:v>Иванова Анна</x:v>
      </x:c>
      <x:c r="F271" s="41" t="n">
        <x:v>1</x:v>
      </x:c>
      <x:c r="G271" s="32" t="str">
        <x:v>Инструмент</x:v>
      </x:c>
      <x:c r="H271" s="41" t="n">
        <x:f>C271-C270</x:f>
        <x:v>30</x:v>
      </x:c>
    </x:row>
    <x:row r="272" ht="22" customHeight="1">
      <x:c r="A272" s="33" t="str">
        <x:v>КЛ-009</x:v>
      </x:c>
      <x:c r="B272" s="33" t="str">
        <x:v>ООО «МагистральСнаб»</x:v>
      </x:c>
      <x:c r="C272" s="34" t="n">
        <x:v>45255</x:v>
      </x:c>
      <x:c r="D272" s="40" t="n">
        <x:v>137000</x:v>
      </x:c>
      <x:c r="E272" s="42" t="str">
        <x:v>Иванова Анна</x:v>
      </x:c>
      <x:c r="F272" s="41" t="n">
        <x:v>1</x:v>
      </x:c>
      <x:c r="G272" s="32" t="str">
        <x:v>Инструмент</x:v>
      </x:c>
      <x:c r="H272" s="41" t="n">
        <x:f>C272-C271</x:f>
        <x:v>30</x:v>
      </x:c>
    </x:row>
    <x:row r="273" ht="22" customHeight="1">
      <x:c r="A273" s="33" t="str">
        <x:v>КЛ-009</x:v>
      </x:c>
      <x:c r="B273" s="33" t="str">
        <x:v>ООО «МагистральСнаб»</x:v>
      </x:c>
      <x:c r="C273" s="34" t="n">
        <x:v>45285</x:v>
      </x:c>
      <x:c r="D273" s="40" t="n">
        <x:v>138000</x:v>
      </x:c>
      <x:c r="E273" s="42" t="str">
        <x:v>Иванова Анна</x:v>
      </x:c>
      <x:c r="F273" s="41" t="n">
        <x:v>1</x:v>
      </x:c>
      <x:c r="G273" s="32" t="str">
        <x:v>Инструмент</x:v>
      </x:c>
      <x:c r="H273" s="41" t="n">
        <x:f>C273-C272</x:f>
        <x:v>30</x:v>
      </x:c>
    </x:row>
    <x:row r="274" ht="22" customHeight="1">
      <x:c r="A274" s="33" t="str">
        <x:v>КЛ-009</x:v>
      </x:c>
      <x:c r="B274" s="33" t="str">
        <x:v>ООО «МагистральСнаб»</x:v>
      </x:c>
      <x:c r="C274" s="34" t="n">
        <x:v>45315</x:v>
      </x:c>
      <x:c r="D274" s="40" t="n">
        <x:v>139000</x:v>
      </x:c>
      <x:c r="E274" s="42" t="str">
        <x:v>Иванова Анна</x:v>
      </x:c>
      <x:c r="F274" s="41" t="n">
        <x:v>1</x:v>
      </x:c>
      <x:c r="G274" s="32" t="str">
        <x:v>Инструмент</x:v>
      </x:c>
      <x:c r="H274" s="41" t="n">
        <x:f>C274-C273</x:f>
        <x:v>30</x:v>
      </x:c>
    </x:row>
    <x:row r="275" ht="22" customHeight="1">
      <x:c r="A275" s="33" t="str">
        <x:v>КЛ-009</x:v>
      </x:c>
      <x:c r="B275" s="33" t="str">
        <x:v>ООО «МагистральСнаб»</x:v>
      </x:c>
      <x:c r="C275" s="34" t="n">
        <x:v>45345</x:v>
      </x:c>
      <x:c r="D275" s="40" t="n">
        <x:v>137000</x:v>
      </x:c>
      <x:c r="E275" s="42" t="str">
        <x:v>Иванова Анна</x:v>
      </x:c>
      <x:c r="F275" s="41" t="n">
        <x:v>1</x:v>
      </x:c>
      <x:c r="G275" s="32" t="str">
        <x:v>Инструмент</x:v>
      </x:c>
      <x:c r="H275" s="41" t="n">
        <x:f>C275-C274</x:f>
        <x:v>30</x:v>
      </x:c>
    </x:row>
    <x:row r="276" ht="22" customHeight="1">
      <x:c r="A276" s="33" t="str">
        <x:v>КЛ-009</x:v>
      </x:c>
      <x:c r="B276" s="33" t="str">
        <x:v>ООО «МагистральСнаб»</x:v>
      </x:c>
      <x:c r="C276" s="34" t="n">
        <x:v>45375</x:v>
      </x:c>
      <x:c r="D276" s="40" t="n">
        <x:v>138000</x:v>
      </x:c>
      <x:c r="E276" s="42" t="str">
        <x:v>Иванова Анна</x:v>
      </x:c>
      <x:c r="F276" s="41" t="n">
        <x:v>1</x:v>
      </x:c>
      <x:c r="G276" s="32" t="str">
        <x:v>Инструмент</x:v>
      </x:c>
      <x:c r="H276" s="41" t="n">
        <x:f>C276-C275</x:f>
        <x:v>30</x:v>
      </x:c>
    </x:row>
    <x:row r="277" ht="22" customHeight="1">
      <x:c r="A277" s="33" t="str">
        <x:v>КЛ-009</x:v>
      </x:c>
      <x:c r="B277" s="33" t="str">
        <x:v>ООО «МагистральСнаб»</x:v>
      </x:c>
      <x:c r="C277" s="34" t="n">
        <x:v>45405</x:v>
      </x:c>
      <x:c r="D277" s="40" t="n">
        <x:v>139000</x:v>
      </x:c>
      <x:c r="E277" s="42" t="str">
        <x:v>Иванова Анна</x:v>
      </x:c>
      <x:c r="F277" s="41" t="n">
        <x:v>1</x:v>
      </x:c>
      <x:c r="G277" s="32" t="str">
        <x:v>Инструмент</x:v>
      </x:c>
      <x:c r="H277" s="41" t="n">
        <x:f>C277-C276</x:f>
        <x:v>30</x:v>
      </x:c>
    </x:row>
    <x:row r="278" ht="22" customHeight="1">
      <x:c r="A278" s="33" t="str">
        <x:v>КЛ-009</x:v>
      </x:c>
      <x:c r="B278" s="33" t="str">
        <x:v>ООО «МагистральСнаб»</x:v>
      </x:c>
      <x:c r="C278" s="34" t="n">
        <x:v>45435</x:v>
      </x:c>
      <x:c r="D278" s="40" t="n">
        <x:v>137000</x:v>
      </x:c>
      <x:c r="E278" s="42" t="str">
        <x:v>Иванова Анна</x:v>
      </x:c>
      <x:c r="F278" s="41" t="n">
        <x:v>1</x:v>
      </x:c>
      <x:c r="G278" s="32" t="str">
        <x:v>Инструмент</x:v>
      </x:c>
      <x:c r="H278" s="41" t="n">
        <x:f>C278-C277</x:f>
        <x:v>30</x:v>
      </x:c>
    </x:row>
    <x:row r="279" ht="22" customHeight="1">
      <x:c r="A279" s="33" t="str">
        <x:v>КЛ-009</x:v>
      </x:c>
      <x:c r="B279" s="33" t="str">
        <x:v>ООО «МагистральСнаб»</x:v>
      </x:c>
      <x:c r="C279" s="34" t="n">
        <x:v>45465</x:v>
      </x:c>
      <x:c r="D279" s="40" t="n">
        <x:v>138000</x:v>
      </x:c>
      <x:c r="E279" s="42" t="str">
        <x:v>Иванова Анна</x:v>
      </x:c>
      <x:c r="F279" s="41" t="n">
        <x:v>1</x:v>
      </x:c>
      <x:c r="G279" s="32" t="str">
        <x:v>Инструмент</x:v>
      </x:c>
      <x:c r="H279" s="41" t="n">
        <x:f>C279-C278</x:f>
        <x:v>30</x:v>
      </x:c>
    </x:row>
    <x:row r="280" ht="22" customHeight="1">
      <x:c r="A280" s="33" t="str">
        <x:v>КЛ-009</x:v>
      </x:c>
      <x:c r="B280" s="33" t="str">
        <x:v>ООО «МагистральСнаб»</x:v>
      </x:c>
      <x:c r="C280" s="34" t="n">
        <x:v>45495</x:v>
      </x:c>
      <x:c r="D280" s="40" t="n">
        <x:v>139000</x:v>
      </x:c>
      <x:c r="E280" s="42" t="str">
        <x:v>Иванова Анна</x:v>
      </x:c>
      <x:c r="F280" s="41" t="n">
        <x:v>1</x:v>
      </x:c>
      <x:c r="G280" s="32" t="str">
        <x:v>Инструмент</x:v>
      </x:c>
      <x:c r="H280" s="41" t="n">
        <x:f>C280-C279</x:f>
        <x:v>30</x:v>
      </x:c>
    </x:row>
    <x:row r="281" ht="22" customHeight="1">
      <x:c r="A281" s="33" t="str">
        <x:v>КЛ-009</x:v>
      </x:c>
      <x:c r="B281" s="33" t="str">
        <x:v>ООО «МагистральСнаб»</x:v>
      </x:c>
      <x:c r="C281" s="34" t="n">
        <x:v>45525</x:v>
      </x:c>
      <x:c r="D281" s="40" t="n">
        <x:v>137000</x:v>
      </x:c>
      <x:c r="E281" s="42" t="str">
        <x:v>Иванова Анна</x:v>
      </x:c>
      <x:c r="F281" s="41" t="n">
        <x:v>1</x:v>
      </x:c>
      <x:c r="G281" s="32" t="str">
        <x:v>Инструмент</x:v>
      </x:c>
      <x:c r="H281" s="41" t="n">
        <x:f>C281-C280</x:f>
        <x:v>30</x:v>
      </x:c>
    </x:row>
    <x:row r="282" ht="22" customHeight="1">
      <x:c r="A282" s="33" t="str">
        <x:v>КЛ-009</x:v>
      </x:c>
      <x:c r="B282" s="33" t="str">
        <x:v>ООО «МагистральСнаб»</x:v>
      </x:c>
      <x:c r="C282" s="34" t="n">
        <x:v>45555</x:v>
      </x:c>
      <x:c r="D282" s="40" t="n">
        <x:v>138000</x:v>
      </x:c>
      <x:c r="E282" s="42" t="str">
        <x:v>Иванова Анна</x:v>
      </x:c>
      <x:c r="F282" s="41" t="n">
        <x:v>1</x:v>
      </x:c>
      <x:c r="G282" s="32" t="str">
        <x:v>Инструмент</x:v>
      </x:c>
      <x:c r="H282" s="41" t="n">
        <x:f>C282-C281</x:f>
        <x:v>30</x:v>
      </x:c>
    </x:row>
    <x:row r="283" ht="22" customHeight="1">
      <x:c r="A283" s="33" t="str">
        <x:v>КЛ-009</x:v>
      </x:c>
      <x:c r="B283" s="33" t="str">
        <x:v>ООО «МагистральСнаб»</x:v>
      </x:c>
      <x:c r="C283" s="34" t="n">
        <x:v>45585</x:v>
      </x:c>
      <x:c r="D283" s="40" t="n">
        <x:v>139000</x:v>
      </x:c>
      <x:c r="E283" s="42" t="str">
        <x:v>Иванова Анна</x:v>
      </x:c>
      <x:c r="F283" s="41" t="n">
        <x:v>1</x:v>
      </x:c>
      <x:c r="G283" s="32" t="str">
        <x:v>Инструмент</x:v>
      </x:c>
      <x:c r="H283" s="41" t="n">
        <x:f>C283-C282</x:f>
        <x:v>30</x:v>
      </x:c>
    </x:row>
    <x:row r="284" ht="22" customHeight="1">
      <x:c r="A284" s="33" t="str">
        <x:v>КЛ-009</x:v>
      </x:c>
      <x:c r="B284" s="33" t="str">
        <x:v>ООО «МагистральСнаб»</x:v>
      </x:c>
      <x:c r="C284" s="34" t="n">
        <x:v>45615</x:v>
      </x:c>
      <x:c r="D284" s="40" t="n">
        <x:v>137000</x:v>
      </x:c>
      <x:c r="E284" s="42" t="str">
        <x:v>Иванова Анна</x:v>
      </x:c>
      <x:c r="F284" s="41" t="n">
        <x:v>1</x:v>
      </x:c>
      <x:c r="G284" s="32" t="str">
        <x:v>Инструмент</x:v>
      </x:c>
      <x:c r="H284" s="41" t="n">
        <x:f>C284-C283</x:f>
        <x:v>30</x:v>
      </x:c>
    </x:row>
    <x:row r="285" ht="22" customHeight="1">
      <x:c r="A285" s="33" t="str">
        <x:v>КЛ-009</x:v>
      </x:c>
      <x:c r="B285" s="33" t="str">
        <x:v>ООО «МагистральСнаб»</x:v>
      </x:c>
      <x:c r="C285" s="34" t="n">
        <x:v>45645</x:v>
      </x:c>
      <x:c r="D285" s="40" t="n">
        <x:v>138000</x:v>
      </x:c>
      <x:c r="E285" s="42" t="str">
        <x:v>Иванова Анна</x:v>
      </x:c>
      <x:c r="F285" s="41" t="n">
        <x:v>1</x:v>
      </x:c>
      <x:c r="G285" s="32" t="str">
        <x:v>Инструмент</x:v>
      </x:c>
      <x:c r="H285" s="41" t="n">
        <x:f>C285-C284</x:f>
        <x:v>30</x:v>
      </x:c>
    </x:row>
    <x:row r="286" ht="22" customHeight="1">
      <x:c r="A286" s="33" t="str">
        <x:v>КЛ-009</x:v>
      </x:c>
      <x:c r="B286" s="33" t="str">
        <x:v>ООО «МагистральСнаб»</x:v>
      </x:c>
      <x:c r="C286" s="34" t="n">
        <x:v>45675</x:v>
      </x:c>
      <x:c r="D286" s="40" t="n">
        <x:v>139000</x:v>
      </x:c>
      <x:c r="E286" s="42" t="str">
        <x:v>Иванова Анна</x:v>
      </x:c>
      <x:c r="F286" s="41" t="n">
        <x:v>1</x:v>
      </x:c>
      <x:c r="G286" s="32" t="str">
        <x:v>Инструмент</x:v>
      </x:c>
      <x:c r="H286" s="41" t="n">
        <x:f>C286-C285</x:f>
        <x:v>30</x:v>
      </x:c>
    </x:row>
    <x:row r="287" ht="22" customHeight="1">
      <x:c r="A287" s="33" t="str">
        <x:v>КЛ-009</x:v>
      </x:c>
      <x:c r="B287" s="33" t="str">
        <x:v>ООО «МагистральСнаб»</x:v>
      </x:c>
      <x:c r="C287" s="34" t="n">
        <x:v>45705</x:v>
      </x:c>
      <x:c r="D287" s="40" t="n">
        <x:v>137000</x:v>
      </x:c>
      <x:c r="E287" s="42" t="str">
        <x:v>Иванова Анна</x:v>
      </x:c>
      <x:c r="F287" s="41" t="n">
        <x:v>1</x:v>
      </x:c>
      <x:c r="G287" s="32" t="str">
        <x:v>Инструмент</x:v>
      </x:c>
      <x:c r="H287" s="41" t="n">
        <x:f>C287-C286</x:f>
        <x:v>30</x:v>
      </x:c>
    </x:row>
    <x:row r="288" ht="22" customHeight="1">
      <x:c r="A288" s="33" t="str">
        <x:v>КЛ-009</x:v>
      </x:c>
      <x:c r="B288" s="33" t="str">
        <x:v>ООО «МагистральСнаб»</x:v>
      </x:c>
      <x:c r="C288" s="34" t="n">
        <x:v>45735</x:v>
      </x:c>
      <x:c r="D288" s="40" t="n">
        <x:v>138000</x:v>
      </x:c>
      <x:c r="E288" s="42" t="str">
        <x:v>Иванова Анна</x:v>
      </x:c>
      <x:c r="F288" s="41" t="n">
        <x:v>1</x:v>
      </x:c>
      <x:c r="G288" s="32" t="str">
        <x:v>Инструмент</x:v>
      </x:c>
      <x:c r="H288" s="41" t="n">
        <x:f>C288-C287</x:f>
        <x:v>30</x:v>
      </x:c>
    </x:row>
    <x:row r="289" ht="22" customHeight="1">
      <x:c r="A289" s="33" t="str">
        <x:v>КЛ-009</x:v>
      </x:c>
      <x:c r="B289" s="33" t="str">
        <x:v>ООО «МагистральСнаб»</x:v>
      </x:c>
      <x:c r="C289" s="34" t="n">
        <x:v>45765</x:v>
      </x:c>
      <x:c r="D289" s="40" t="n">
        <x:v>139000</x:v>
      </x:c>
      <x:c r="E289" s="42" t="str">
        <x:v>Иванова Анна</x:v>
      </x:c>
      <x:c r="F289" s="41" t="n">
        <x:v>1</x:v>
      </x:c>
      <x:c r="G289" s="32" t="str">
        <x:v>Инструмент</x:v>
      </x:c>
      <x:c r="H289" s="41" t="n">
        <x:f>C289-C288</x:f>
        <x:v>30</x:v>
      </x:c>
    </x:row>
    <x:row r="290" ht="22" customHeight="1">
      <x:c r="A290" s="33" t="str">
        <x:v>КЛ-009</x:v>
      </x:c>
      <x:c r="B290" s="33" t="str">
        <x:v>ООО «МагистральСнаб»</x:v>
      </x:c>
      <x:c r="C290" s="34" t="n">
        <x:v>45795</x:v>
      </x:c>
      <x:c r="D290" s="40" t="n">
        <x:v>137000</x:v>
      </x:c>
      <x:c r="E290" s="42" t="str">
        <x:v>Иванова Анна</x:v>
      </x:c>
      <x:c r="F290" s="41" t="n">
        <x:v>1</x:v>
      </x:c>
      <x:c r="G290" s="32" t="str">
        <x:v>Инструмент</x:v>
      </x:c>
      <x:c r="H290" s="41" t="n">
        <x:f>C290-C289</x:f>
        <x:v>30</x:v>
      </x:c>
    </x:row>
    <x:row r="291" ht="22" customHeight="1">
      <x:c r="A291" s="33" t="str">
        <x:v>КЛ-009</x:v>
      </x:c>
      <x:c r="B291" s="33" t="str">
        <x:v>ООО «МагистральСнаб»</x:v>
      </x:c>
      <x:c r="C291" s="34" t="n">
        <x:v>45825</x:v>
      </x:c>
      <x:c r="D291" s="40" t="n">
        <x:v>138000</x:v>
      </x:c>
      <x:c r="E291" s="42" t="str">
        <x:v>Иванова Анна</x:v>
      </x:c>
      <x:c r="F291" s="41" t="n">
        <x:v>1</x:v>
      </x:c>
      <x:c r="G291" s="32" t="str">
        <x:v>Инструмент</x:v>
      </x:c>
      <x:c r="H291" s="41" t="n">
        <x:f>C291-C290</x:f>
        <x:v>30</x:v>
      </x:c>
    </x:row>
    <x:row r="292" ht="22" customHeight="1">
      <x:c r="A292" s="33" t="str">
        <x:v>КЛ-009</x:v>
      </x:c>
      <x:c r="B292" s="33" t="str">
        <x:v>ООО «МагистральСнаб»</x:v>
      </x:c>
      <x:c r="C292" s="34" t="n">
        <x:v>45855</x:v>
      </x:c>
      <x:c r="D292" s="40" t="n">
        <x:v>139000</x:v>
      </x:c>
      <x:c r="E292" s="42" t="str">
        <x:v>Иванова Анна</x:v>
      </x:c>
      <x:c r="F292" s="41" t="n">
        <x:v>1</x:v>
      </x:c>
      <x:c r="G292" s="32" t="str">
        <x:v>Инструмент</x:v>
      </x:c>
      <x:c r="H292" s="41" t="n">
        <x:f>C292-C291</x:f>
        <x:v>30</x:v>
      </x:c>
    </x:row>
    <x:row r="293" ht="22" customHeight="1">
      <x:c r="A293" s="33" t="str">
        <x:v>КЛ-009</x:v>
      </x:c>
      <x:c r="B293" s="33" t="str">
        <x:v>ООО «МагистральСнаб»</x:v>
      </x:c>
      <x:c r="C293" s="34" t="n">
        <x:v>45885</x:v>
      </x:c>
      <x:c r="D293" s="40" t="n">
        <x:v>137000</x:v>
      </x:c>
      <x:c r="E293" s="42" t="str">
        <x:v>Иванова Анна</x:v>
      </x:c>
      <x:c r="F293" s="41" t="n">
        <x:v>1</x:v>
      </x:c>
      <x:c r="G293" s="32" t="str">
        <x:v>Инструмент</x:v>
      </x:c>
      <x:c r="H293" s="41" t="n">
        <x:f>C293-C292</x:f>
        <x:v>30</x:v>
      </x:c>
    </x:row>
    <x:row r="294" ht="22" customHeight="1">
      <x:c r="A294" s="33" t="str">
        <x:v>КЛ-009</x:v>
      </x:c>
      <x:c r="B294" s="33" t="str">
        <x:v>ООО «МагистральСнаб»</x:v>
      </x:c>
      <x:c r="C294" s="34" t="n">
        <x:v>45915</x:v>
      </x:c>
      <x:c r="D294" s="40" t="n">
        <x:v>138000</x:v>
      </x:c>
      <x:c r="E294" s="42" t="str">
        <x:v>Иванова Анна</x:v>
      </x:c>
      <x:c r="F294" s="41" t="n">
        <x:v>1</x:v>
      </x:c>
      <x:c r="G294" s="32" t="str">
        <x:v>Инструмент</x:v>
      </x:c>
      <x:c r="H294" s="41" t="n">
        <x:f>C294-C293</x:f>
        <x:v>30</x:v>
      </x:c>
    </x:row>
    <x:row r="295" ht="22" customHeight="1">
      <x:c r="A295" s="33" t="str">
        <x:v>КЛ-009</x:v>
      </x:c>
      <x:c r="B295" s="33" t="str">
        <x:v>ООО «МагистральСнаб»</x:v>
      </x:c>
      <x:c r="C295" s="34" t="n">
        <x:v>45945</x:v>
      </x:c>
      <x:c r="D295" s="40" t="n">
        <x:v>139000</x:v>
      </x:c>
      <x:c r="E295" s="42" t="str">
        <x:v>Иванова Анна</x:v>
      </x:c>
      <x:c r="F295" s="41" t="n">
        <x:v>1</x:v>
      </x:c>
      <x:c r="G295" s="32" t="str">
        <x:v>Инструмент</x:v>
      </x:c>
      <x:c r="H295" s="41" t="n">
        <x:f>C295-C294</x:f>
        <x:v>30</x:v>
      </x:c>
    </x:row>
    <x:row r="296" ht="22" customHeight="1">
      <x:c r="A296" s="33" t="str">
        <x:v>КЛ-009</x:v>
      </x:c>
      <x:c r="B296" s="33" t="str">
        <x:v>ООО «МагистральСнаб»</x:v>
      </x:c>
      <x:c r="C296" s="34" t="n">
        <x:v>45975</x:v>
      </x:c>
      <x:c r="D296" s="40" t="n">
        <x:v>137000</x:v>
      </x:c>
      <x:c r="E296" s="42" t="str">
        <x:v>Иванова Анна</x:v>
      </x:c>
      <x:c r="F296" s="41" t="n">
        <x:v>1</x:v>
      </x:c>
      <x:c r="G296" s="32" t="str">
        <x:v>Инструмент</x:v>
      </x:c>
      <x:c r="H296" s="41" t="n">
        <x:f>C296-C295</x:f>
        <x:v>30</x:v>
      </x:c>
    </x:row>
    <x:row r="297" ht="22" customHeight="1">
      <x:c r="A297" s="33" t="str">
        <x:v>КЛ-009</x:v>
      </x:c>
      <x:c r="B297" s="33" t="str">
        <x:v>ООО «МагистральСнаб»</x:v>
      </x:c>
      <x:c r="C297" s="34" t="n">
        <x:v>46005</x:v>
      </x:c>
      <x:c r="D297" s="40" t="n">
        <x:v>138000</x:v>
      </x:c>
      <x:c r="E297" s="42" t="str">
        <x:v>Иванова Анна</x:v>
      </x:c>
      <x:c r="F297" s="41" t="n">
        <x:v>1</x:v>
      </x:c>
      <x:c r="G297" s="32" t="str">
        <x:v>Инструмент</x:v>
      </x:c>
      <x:c r="H297" s="41" t="n">
        <x:f>C297-C296</x:f>
        <x:v>30</x:v>
      </x:c>
    </x:row>
    <x:row r="298" ht="22" customHeight="1">
      <x:c r="A298" s="33" t="str">
        <x:v>КЛ-009</x:v>
      </x:c>
      <x:c r="B298" s="33" t="str">
        <x:v>ООО «МагистральСнаб»</x:v>
      </x:c>
      <x:c r="C298" s="34" t="n">
        <x:v>46035</x:v>
      </x:c>
      <x:c r="D298" s="40" t="n">
        <x:v>139000</x:v>
      </x:c>
      <x:c r="E298" s="42" t="str">
        <x:v>Иванова Анна</x:v>
      </x:c>
      <x:c r="F298" s="41" t="n">
        <x:v>1</x:v>
      </x:c>
      <x:c r="G298" s="32" t="str">
        <x:v>Инструмент</x:v>
      </x:c>
      <x:c r="H298" s="41" t="n">
        <x:f>C298-C297</x:f>
        <x:v>30</x:v>
      </x:c>
    </x:row>
    <x:row r="299" ht="22" customHeight="1">
      <x:c r="A299" s="33" t="str">
        <x:v>КЛ-009</x:v>
      </x:c>
      <x:c r="B299" s="33" t="str">
        <x:v>ООО «МагистральСнаб»</x:v>
      </x:c>
      <x:c r="C299" s="34" t="n">
        <x:v>46065</x:v>
      </x:c>
      <x:c r="D299" s="40" t="n">
        <x:v>137000</x:v>
      </x:c>
      <x:c r="E299" s="42" t="str">
        <x:v>Иванова Анна</x:v>
      </x:c>
      <x:c r="F299" s="41" t="n">
        <x:v>1</x:v>
      </x:c>
      <x:c r="G299" s="32" t="str">
        <x:v>Инструмент</x:v>
      </x:c>
      <x:c r="H299" s="41" t="n">
        <x:f>C299-C298</x:f>
        <x:v>30</x:v>
      </x:c>
    </x:row>
    <x:row r="300" ht="22" customHeight="1">
      <x:c r="A300" s="33" t="str">
        <x:v>КЛ-009</x:v>
      </x:c>
      <x:c r="B300" s="33" t="str">
        <x:v>ООО «МагистральСнаб»</x:v>
      </x:c>
      <x:c r="C300" s="34" t="n">
        <x:v>46095</x:v>
      </x:c>
      <x:c r="D300" s="40" t="n">
        <x:v>138000</x:v>
      </x:c>
      <x:c r="E300" s="42" t="str">
        <x:v>Иванова Анна</x:v>
      </x:c>
      <x:c r="F300" s="41" t="n">
        <x:v>1</x:v>
      </x:c>
      <x:c r="G300" s="32" t="str">
        <x:v>Инструмент</x:v>
      </x:c>
      <x:c r="H300" s="41" t="n">
        <x:f>C300-C299</x:f>
        <x:v>30</x:v>
      </x:c>
    </x:row>
    <x:row r="301" ht="22" customHeight="1">
      <x:c r="A301" s="33" t="str">
        <x:v>КЛ-009</x:v>
      </x:c>
      <x:c r="B301" s="33" t="str">
        <x:v>ООО «МагистральСнаб»</x:v>
      </x:c>
      <x:c r="C301" s="34" t="n">
        <x:v>46125</x:v>
      </x:c>
      <x:c r="D301" s="40" t="n">
        <x:v>139000</x:v>
      </x:c>
      <x:c r="E301" s="42" t="str">
        <x:v>Иванова Анна</x:v>
      </x:c>
      <x:c r="F301" s="41" t="n">
        <x:v>1</x:v>
      </x:c>
      <x:c r="G301" s="32" t="str">
        <x:v>Инструмент</x:v>
      </x:c>
      <x:c r="H301" s="41" t="n">
        <x:f>C301-C300</x:f>
        <x:v>30</x:v>
      </x:c>
    </x:row>
    <x:row r="302" ht="22" customHeight="1">
      <x:c r="A302" s="33" t="str">
        <x:v>КЛ-009</x:v>
      </x:c>
      <x:c r="B302" s="33" t="str">
        <x:v>ООО «МагистральСнаб»</x:v>
      </x:c>
      <x:c r="C302" s="34" t="n">
        <x:v>46155</x:v>
      </x:c>
      <x:c r="D302" s="40" t="n">
        <x:v>137000</x:v>
      </x:c>
      <x:c r="E302" s="42" t="str">
        <x:v>Иванова Анна</x:v>
      </x:c>
      <x:c r="F302" s="41" t="n">
        <x:v>1</x:v>
      </x:c>
      <x:c r="G302" s="32" t="str">
        <x:v>Инструмент</x:v>
      </x:c>
      <x:c r="H302" s="41" t="n">
        <x:f>C302-C301</x:f>
        <x:v>30</x:v>
      </x:c>
    </x:row>
    <x:row r="303" ht="22" customHeight="1">
      <x:c r="A303" s="33" t="str">
        <x:v>КЛ-009</x:v>
      </x:c>
      <x:c r="B303" s="33" t="str">
        <x:v>ООО «МагистральСнаб»</x:v>
      </x:c>
      <x:c r="C303" s="34" t="n">
        <x:v>46185</x:v>
      </x:c>
      <x:c r="D303" s="40" t="n">
        <x:v>138000</x:v>
      </x:c>
      <x:c r="E303" s="42" t="str">
        <x:v>Иванова Анна</x:v>
      </x:c>
      <x:c r="F303" s="41" t="n">
        <x:v>1</x:v>
      </x:c>
      <x:c r="G303" s="32" t="str">
        <x:v>Инструмент</x:v>
      </x:c>
      <x:c r="H303" s="41" t="n">
        <x:f>C303-C302</x:f>
        <x:v>30</x:v>
      </x:c>
    </x:row>
    <x:row r="304" ht="22" customHeight="1">
      <x:c r="A304" s="33" t="str">
        <x:v>КЛ-010</x:v>
      </x:c>
      <x:c r="B304" s="33" t="str">
        <x:v>ООО «ОрионПром»</x:v>
      </x:c>
      <x:c r="C304" s="34" t="n">
        <x:v>45180</x:v>
      </x:c>
      <x:c r="D304" s="40" t="n">
        <x:v>150000</x:v>
      </x:c>
      <x:c r="E304" s="42" t="str">
        <x:v>Петров Илья</x:v>
      </x:c>
      <x:c r="F304" s="41" t="n">
        <x:v>1</x:v>
      </x:c>
      <x:c r="G304" s="32" t="str">
        <x:v>Промышленная химия</x:v>
      </x:c>
      <x:c r="H304" s="41"/>
    </x:row>
    <x:row r="305" ht="22" customHeight="1">
      <x:c r="A305" s="33" t="str">
        <x:v>КЛ-010</x:v>
      </x:c>
      <x:c r="B305" s="33" t="str">
        <x:v>ООО «ОрионПром»</x:v>
      </x:c>
      <x:c r="C305" s="34" t="n">
        <x:v>45210</x:v>
      </x:c>
      <x:c r="D305" s="40" t="n">
        <x:v>151000</x:v>
      </x:c>
      <x:c r="E305" s="42" t="str">
        <x:v>Петров Илья</x:v>
      </x:c>
      <x:c r="F305" s="41" t="n">
        <x:v>1</x:v>
      </x:c>
      <x:c r="G305" s="32" t="str">
        <x:v>Промышленная химия</x:v>
      </x:c>
      <x:c r="H305" s="41" t="n">
        <x:f>C305-C304</x:f>
        <x:v>30</x:v>
      </x:c>
    </x:row>
    <x:row r="306" ht="22" customHeight="1">
      <x:c r="A306" s="33" t="str">
        <x:v>КЛ-010</x:v>
      </x:c>
      <x:c r="B306" s="33" t="str">
        <x:v>ООО «ОрионПром»</x:v>
      </x:c>
      <x:c r="C306" s="34" t="n">
        <x:v>45240</x:v>
      </x:c>
      <x:c r="D306" s="40" t="n">
        <x:v>149000</x:v>
      </x:c>
      <x:c r="E306" s="42" t="str">
        <x:v>Петров Илья</x:v>
      </x:c>
      <x:c r="F306" s="41" t="n">
        <x:v>1</x:v>
      </x:c>
      <x:c r="G306" s="32" t="str">
        <x:v>Промышленная химия</x:v>
      </x:c>
      <x:c r="H306" s="41" t="n">
        <x:f>C306-C305</x:f>
        <x:v>30</x:v>
      </x:c>
    </x:row>
    <x:row r="307" ht="22" customHeight="1">
      <x:c r="A307" s="33" t="str">
        <x:v>КЛ-010</x:v>
      </x:c>
      <x:c r="B307" s="33" t="str">
        <x:v>ООО «ОрионПром»</x:v>
      </x:c>
      <x:c r="C307" s="34" t="n">
        <x:v>45270</x:v>
      </x:c>
      <x:c r="D307" s="40" t="n">
        <x:v>150000</x:v>
      </x:c>
      <x:c r="E307" s="42" t="str">
        <x:v>Петров Илья</x:v>
      </x:c>
      <x:c r="F307" s="41" t="n">
        <x:v>1</x:v>
      </x:c>
      <x:c r="G307" s="32" t="str">
        <x:v>Промышленная химия</x:v>
      </x:c>
      <x:c r="H307" s="41" t="n">
        <x:f>C307-C306</x:f>
        <x:v>30</x:v>
      </x:c>
    </x:row>
    <x:row r="308" ht="22" customHeight="1">
      <x:c r="A308" s="33" t="str">
        <x:v>КЛ-010</x:v>
      </x:c>
      <x:c r="B308" s="33" t="str">
        <x:v>ООО «ОрионПром»</x:v>
      </x:c>
      <x:c r="C308" s="34" t="n">
        <x:v>45300</x:v>
      </x:c>
      <x:c r="D308" s="40" t="n">
        <x:v>151000</x:v>
      </x:c>
      <x:c r="E308" s="42" t="str">
        <x:v>Петров Илья</x:v>
      </x:c>
      <x:c r="F308" s="41" t="n">
        <x:v>1</x:v>
      </x:c>
      <x:c r="G308" s="32" t="str">
        <x:v>Промышленная химия</x:v>
      </x:c>
      <x:c r="H308" s="41" t="n">
        <x:f>C308-C307</x:f>
        <x:v>30</x:v>
      </x:c>
    </x:row>
    <x:row r="309" ht="22" customHeight="1">
      <x:c r="A309" s="33" t="str">
        <x:v>КЛ-010</x:v>
      </x:c>
      <x:c r="B309" s="33" t="str">
        <x:v>ООО «ОрионПром»</x:v>
      </x:c>
      <x:c r="C309" s="34" t="n">
        <x:v>45330</x:v>
      </x:c>
      <x:c r="D309" s="40" t="n">
        <x:v>149000</x:v>
      </x:c>
      <x:c r="E309" s="42" t="str">
        <x:v>Петров Илья</x:v>
      </x:c>
      <x:c r="F309" s="41" t="n">
        <x:v>1</x:v>
      </x:c>
      <x:c r="G309" s="32" t="str">
        <x:v>Промышленная химия</x:v>
      </x:c>
      <x:c r="H309" s="41" t="n">
        <x:f>C309-C308</x:f>
        <x:v>30</x:v>
      </x:c>
    </x:row>
    <x:row r="310" ht="22" customHeight="1">
      <x:c r="A310" s="33" t="str">
        <x:v>КЛ-010</x:v>
      </x:c>
      <x:c r="B310" s="33" t="str">
        <x:v>ООО «ОрионПром»</x:v>
      </x:c>
      <x:c r="C310" s="34" t="n">
        <x:v>45360</x:v>
      </x:c>
      <x:c r="D310" s="40" t="n">
        <x:v>150000</x:v>
      </x:c>
      <x:c r="E310" s="42" t="str">
        <x:v>Петров Илья</x:v>
      </x:c>
      <x:c r="F310" s="41" t="n">
        <x:v>1</x:v>
      </x:c>
      <x:c r="G310" s="32" t="str">
        <x:v>Промышленная химия</x:v>
      </x:c>
      <x:c r="H310" s="41" t="n">
        <x:f>C310-C309</x:f>
        <x:v>30</x:v>
      </x:c>
    </x:row>
    <x:row r="311" ht="22" customHeight="1">
      <x:c r="A311" s="33" t="str">
        <x:v>КЛ-010</x:v>
      </x:c>
      <x:c r="B311" s="33" t="str">
        <x:v>ООО «ОрионПром»</x:v>
      </x:c>
      <x:c r="C311" s="34" t="n">
        <x:v>45390</x:v>
      </x:c>
      <x:c r="D311" s="40" t="n">
        <x:v>151000</x:v>
      </x:c>
      <x:c r="E311" s="42" t="str">
        <x:v>Петров Илья</x:v>
      </x:c>
      <x:c r="F311" s="41" t="n">
        <x:v>1</x:v>
      </x:c>
      <x:c r="G311" s="32" t="str">
        <x:v>Промышленная химия</x:v>
      </x:c>
      <x:c r="H311" s="41" t="n">
        <x:f>C311-C310</x:f>
        <x:v>30</x:v>
      </x:c>
    </x:row>
    <x:row r="312" ht="22" customHeight="1">
      <x:c r="A312" s="33" t="str">
        <x:v>КЛ-010</x:v>
      </x:c>
      <x:c r="B312" s="33" t="str">
        <x:v>ООО «ОрионПром»</x:v>
      </x:c>
      <x:c r="C312" s="34" t="n">
        <x:v>45420</x:v>
      </x:c>
      <x:c r="D312" s="40" t="n">
        <x:v>149000</x:v>
      </x:c>
      <x:c r="E312" s="42" t="str">
        <x:v>Петров Илья</x:v>
      </x:c>
      <x:c r="F312" s="41" t="n">
        <x:v>1</x:v>
      </x:c>
      <x:c r="G312" s="32" t="str">
        <x:v>Промышленная химия</x:v>
      </x:c>
      <x:c r="H312" s="41" t="n">
        <x:f>C312-C311</x:f>
        <x:v>30</x:v>
      </x:c>
    </x:row>
    <x:row r="313" ht="22" customHeight="1">
      <x:c r="A313" s="33" t="str">
        <x:v>КЛ-010</x:v>
      </x:c>
      <x:c r="B313" s="33" t="str">
        <x:v>ООО «ОрионПром»</x:v>
      </x:c>
      <x:c r="C313" s="34" t="n">
        <x:v>45450</x:v>
      </x:c>
      <x:c r="D313" s="40" t="n">
        <x:v>150000</x:v>
      </x:c>
      <x:c r="E313" s="42" t="str">
        <x:v>Петров Илья</x:v>
      </x:c>
      <x:c r="F313" s="41" t="n">
        <x:v>1</x:v>
      </x:c>
      <x:c r="G313" s="32" t="str">
        <x:v>Промышленная химия</x:v>
      </x:c>
      <x:c r="H313" s="41" t="n">
        <x:f>C313-C312</x:f>
        <x:v>30</x:v>
      </x:c>
    </x:row>
    <x:row r="314" ht="22" customHeight="1">
      <x:c r="A314" s="33" t="str">
        <x:v>КЛ-010</x:v>
      </x:c>
      <x:c r="B314" s="33" t="str">
        <x:v>ООО «ОрионПром»</x:v>
      </x:c>
      <x:c r="C314" s="34" t="n">
        <x:v>45480</x:v>
      </x:c>
      <x:c r="D314" s="40" t="n">
        <x:v>151000</x:v>
      </x:c>
      <x:c r="E314" s="42" t="str">
        <x:v>Петров Илья</x:v>
      </x:c>
      <x:c r="F314" s="41" t="n">
        <x:v>1</x:v>
      </x:c>
      <x:c r="G314" s="32" t="str">
        <x:v>Промышленная химия</x:v>
      </x:c>
      <x:c r="H314" s="41" t="n">
        <x:f>C314-C313</x:f>
        <x:v>30</x:v>
      </x:c>
    </x:row>
    <x:row r="315" ht="22" customHeight="1">
      <x:c r="A315" s="33" t="str">
        <x:v>КЛ-010</x:v>
      </x:c>
      <x:c r="B315" s="33" t="str">
        <x:v>ООО «ОрионПром»</x:v>
      </x:c>
      <x:c r="C315" s="34" t="n">
        <x:v>45510</x:v>
      </x:c>
      <x:c r="D315" s="40" t="n">
        <x:v>149000</x:v>
      </x:c>
      <x:c r="E315" s="42" t="str">
        <x:v>Петров Илья</x:v>
      </x:c>
      <x:c r="F315" s="41" t="n">
        <x:v>1</x:v>
      </x:c>
      <x:c r="G315" s="32" t="str">
        <x:v>Промышленная химия</x:v>
      </x:c>
      <x:c r="H315" s="41" t="n">
        <x:f>C315-C314</x:f>
        <x:v>30</x:v>
      </x:c>
    </x:row>
    <x:row r="316" ht="22" customHeight="1">
      <x:c r="A316" s="33" t="str">
        <x:v>КЛ-010</x:v>
      </x:c>
      <x:c r="B316" s="33" t="str">
        <x:v>ООО «ОрионПром»</x:v>
      </x:c>
      <x:c r="C316" s="34" t="n">
        <x:v>45540</x:v>
      </x:c>
      <x:c r="D316" s="40" t="n">
        <x:v>150000</x:v>
      </x:c>
      <x:c r="E316" s="42" t="str">
        <x:v>Петров Илья</x:v>
      </x:c>
      <x:c r="F316" s="41" t="n">
        <x:v>1</x:v>
      </x:c>
      <x:c r="G316" s="32" t="str">
        <x:v>Промышленная химия</x:v>
      </x:c>
      <x:c r="H316" s="41" t="n">
        <x:f>C316-C315</x:f>
        <x:v>30</x:v>
      </x:c>
    </x:row>
    <x:row r="317" ht="22" customHeight="1">
      <x:c r="A317" s="33" t="str">
        <x:v>КЛ-010</x:v>
      </x:c>
      <x:c r="B317" s="33" t="str">
        <x:v>ООО «ОрионПром»</x:v>
      </x:c>
      <x:c r="C317" s="34" t="n">
        <x:v>45570</x:v>
      </x:c>
      <x:c r="D317" s="40" t="n">
        <x:v>151000</x:v>
      </x:c>
      <x:c r="E317" s="42" t="str">
        <x:v>Петров Илья</x:v>
      </x:c>
      <x:c r="F317" s="41" t="n">
        <x:v>1</x:v>
      </x:c>
      <x:c r="G317" s="32" t="str">
        <x:v>Промышленная химия</x:v>
      </x:c>
      <x:c r="H317" s="41" t="n">
        <x:f>C317-C316</x:f>
        <x:v>30</x:v>
      </x:c>
    </x:row>
    <x:row r="318" ht="22" customHeight="1">
      <x:c r="A318" s="33" t="str">
        <x:v>КЛ-010</x:v>
      </x:c>
      <x:c r="B318" s="33" t="str">
        <x:v>ООО «ОрионПром»</x:v>
      </x:c>
      <x:c r="C318" s="34" t="n">
        <x:v>45600</x:v>
      </x:c>
      <x:c r="D318" s="40" t="n">
        <x:v>149000</x:v>
      </x:c>
      <x:c r="E318" s="42" t="str">
        <x:v>Петров Илья</x:v>
      </x:c>
      <x:c r="F318" s="41" t="n">
        <x:v>1</x:v>
      </x:c>
      <x:c r="G318" s="32" t="str">
        <x:v>Промышленная химия</x:v>
      </x:c>
      <x:c r="H318" s="41" t="n">
        <x:f>C318-C317</x:f>
        <x:v>30</x:v>
      </x:c>
    </x:row>
    <x:row r="319" ht="22" customHeight="1">
      <x:c r="A319" s="33" t="str">
        <x:v>КЛ-010</x:v>
      </x:c>
      <x:c r="B319" s="33" t="str">
        <x:v>ООО «ОрионПром»</x:v>
      </x:c>
      <x:c r="C319" s="34" t="n">
        <x:v>45630</x:v>
      </x:c>
      <x:c r="D319" s="40" t="n">
        <x:v>150000</x:v>
      </x:c>
      <x:c r="E319" s="42" t="str">
        <x:v>Петров Илья</x:v>
      </x:c>
      <x:c r="F319" s="41" t="n">
        <x:v>1</x:v>
      </x:c>
      <x:c r="G319" s="32" t="str">
        <x:v>Промышленная химия</x:v>
      </x:c>
      <x:c r="H319" s="41" t="n">
        <x:f>C319-C318</x:f>
        <x:v>30</x:v>
      </x:c>
    </x:row>
    <x:row r="320" ht="22" customHeight="1">
      <x:c r="A320" s="33" t="str">
        <x:v>КЛ-010</x:v>
      </x:c>
      <x:c r="B320" s="33" t="str">
        <x:v>ООО «ОрионПром»</x:v>
      </x:c>
      <x:c r="C320" s="34" t="n">
        <x:v>45660</x:v>
      </x:c>
      <x:c r="D320" s="40" t="n">
        <x:v>151000</x:v>
      </x:c>
      <x:c r="E320" s="42" t="str">
        <x:v>Петров Илья</x:v>
      </x:c>
      <x:c r="F320" s="41" t="n">
        <x:v>1</x:v>
      </x:c>
      <x:c r="G320" s="32" t="str">
        <x:v>Промышленная химия</x:v>
      </x:c>
      <x:c r="H320" s="41" t="n">
        <x:f>C320-C319</x:f>
        <x:v>30</x:v>
      </x:c>
    </x:row>
    <x:row r="321" ht="22" customHeight="1">
      <x:c r="A321" s="33" t="str">
        <x:v>КЛ-010</x:v>
      </x:c>
      <x:c r="B321" s="33" t="str">
        <x:v>ООО «ОрионПром»</x:v>
      </x:c>
      <x:c r="C321" s="34" t="n">
        <x:v>45690</x:v>
      </x:c>
      <x:c r="D321" s="40" t="n">
        <x:v>149000</x:v>
      </x:c>
      <x:c r="E321" s="42" t="str">
        <x:v>Петров Илья</x:v>
      </x:c>
      <x:c r="F321" s="41" t="n">
        <x:v>1</x:v>
      </x:c>
      <x:c r="G321" s="32" t="str">
        <x:v>Промышленная химия</x:v>
      </x:c>
      <x:c r="H321" s="41" t="n">
        <x:f>C321-C320</x:f>
        <x:v>30</x:v>
      </x:c>
    </x:row>
    <x:row r="322" ht="22" customHeight="1">
      <x:c r="A322" s="33" t="str">
        <x:v>КЛ-010</x:v>
      </x:c>
      <x:c r="B322" s="33" t="str">
        <x:v>ООО «ОрионПром»</x:v>
      </x:c>
      <x:c r="C322" s="34" t="n">
        <x:v>45720</x:v>
      </x:c>
      <x:c r="D322" s="40" t="n">
        <x:v>150000</x:v>
      </x:c>
      <x:c r="E322" s="42" t="str">
        <x:v>Петров Илья</x:v>
      </x:c>
      <x:c r="F322" s="41" t="n">
        <x:v>1</x:v>
      </x:c>
      <x:c r="G322" s="32" t="str">
        <x:v>Промышленная химия</x:v>
      </x:c>
      <x:c r="H322" s="41" t="n">
        <x:f>C322-C321</x:f>
        <x:v>30</x:v>
      </x:c>
    </x:row>
    <x:row r="323" ht="22" customHeight="1">
      <x:c r="A323" s="33" t="str">
        <x:v>КЛ-010</x:v>
      </x:c>
      <x:c r="B323" s="33" t="str">
        <x:v>ООО «ОрионПром»</x:v>
      </x:c>
      <x:c r="C323" s="34" t="n">
        <x:v>45750</x:v>
      </x:c>
      <x:c r="D323" s="40" t="n">
        <x:v>151000</x:v>
      </x:c>
      <x:c r="E323" s="42" t="str">
        <x:v>Петров Илья</x:v>
      </x:c>
      <x:c r="F323" s="41" t="n">
        <x:v>1</x:v>
      </x:c>
      <x:c r="G323" s="32" t="str">
        <x:v>Промышленная химия</x:v>
      </x:c>
      <x:c r="H323" s="41" t="n">
        <x:f>C323-C322</x:f>
        <x:v>30</x:v>
      </x:c>
    </x:row>
    <x:row r="324" ht="22" customHeight="1">
      <x:c r="A324" s="33" t="str">
        <x:v>КЛ-010</x:v>
      </x:c>
      <x:c r="B324" s="33" t="str">
        <x:v>ООО «ОрионПром»</x:v>
      </x:c>
      <x:c r="C324" s="34" t="n">
        <x:v>45780</x:v>
      </x:c>
      <x:c r="D324" s="40" t="n">
        <x:v>149000</x:v>
      </x:c>
      <x:c r="E324" s="42" t="str">
        <x:v>Петров Илья</x:v>
      </x:c>
      <x:c r="F324" s="41" t="n">
        <x:v>1</x:v>
      </x:c>
      <x:c r="G324" s="32" t="str">
        <x:v>Промышленная химия</x:v>
      </x:c>
      <x:c r="H324" s="41" t="n">
        <x:f>C324-C323</x:f>
        <x:v>30</x:v>
      </x:c>
    </x:row>
    <x:row r="325" ht="22" customHeight="1">
      <x:c r="A325" s="33" t="str">
        <x:v>КЛ-010</x:v>
      </x:c>
      <x:c r="B325" s="33" t="str">
        <x:v>ООО «ОрионПром»</x:v>
      </x:c>
      <x:c r="C325" s="34" t="n">
        <x:v>45810</x:v>
      </x:c>
      <x:c r="D325" s="40" t="n">
        <x:v>150000</x:v>
      </x:c>
      <x:c r="E325" s="42" t="str">
        <x:v>Петров Илья</x:v>
      </x:c>
      <x:c r="F325" s="41" t="n">
        <x:v>1</x:v>
      </x:c>
      <x:c r="G325" s="32" t="str">
        <x:v>Промышленная химия</x:v>
      </x:c>
      <x:c r="H325" s="41" t="n">
        <x:f>C325-C324</x:f>
        <x:v>30</x:v>
      </x:c>
    </x:row>
    <x:row r="326" ht="22" customHeight="1">
      <x:c r="A326" s="33" t="str">
        <x:v>КЛ-010</x:v>
      </x:c>
      <x:c r="B326" s="33" t="str">
        <x:v>ООО «ОрионПром»</x:v>
      </x:c>
      <x:c r="C326" s="34" t="n">
        <x:v>45840</x:v>
      </x:c>
      <x:c r="D326" s="40" t="n">
        <x:v>151000</x:v>
      </x:c>
      <x:c r="E326" s="42" t="str">
        <x:v>Петров Илья</x:v>
      </x:c>
      <x:c r="F326" s="41" t="n">
        <x:v>1</x:v>
      </x:c>
      <x:c r="G326" s="32" t="str">
        <x:v>Промышленная химия</x:v>
      </x:c>
      <x:c r="H326" s="41" t="n">
        <x:f>C326-C325</x:f>
        <x:v>30</x:v>
      </x:c>
    </x:row>
    <x:row r="327" ht="22" customHeight="1">
      <x:c r="A327" s="33" t="str">
        <x:v>КЛ-010</x:v>
      </x:c>
      <x:c r="B327" s="33" t="str">
        <x:v>ООО «ОрионПром»</x:v>
      </x:c>
      <x:c r="C327" s="34" t="n">
        <x:v>45870</x:v>
      </x:c>
      <x:c r="D327" s="40" t="n">
        <x:v>149000</x:v>
      </x:c>
      <x:c r="E327" s="42" t="str">
        <x:v>Петров Илья</x:v>
      </x:c>
      <x:c r="F327" s="41" t="n">
        <x:v>1</x:v>
      </x:c>
      <x:c r="G327" s="32" t="str">
        <x:v>Промышленная химия</x:v>
      </x:c>
      <x:c r="H327" s="41" t="n">
        <x:f>C327-C326</x:f>
        <x:v>30</x:v>
      </x:c>
    </x:row>
    <x:row r="328" ht="22" customHeight="1">
      <x:c r="A328" s="33" t="str">
        <x:v>КЛ-010</x:v>
      </x:c>
      <x:c r="B328" s="33" t="str">
        <x:v>ООО «ОрионПром»</x:v>
      </x:c>
      <x:c r="C328" s="34" t="n">
        <x:v>45900</x:v>
      </x:c>
      <x:c r="D328" s="40" t="n">
        <x:v>150000</x:v>
      </x:c>
      <x:c r="E328" s="42" t="str">
        <x:v>Петров Илья</x:v>
      </x:c>
      <x:c r="F328" s="41" t="n">
        <x:v>1</x:v>
      </x:c>
      <x:c r="G328" s="32" t="str">
        <x:v>Промышленная химия</x:v>
      </x:c>
      <x:c r="H328" s="41" t="n">
        <x:f>C328-C327</x:f>
        <x:v>30</x:v>
      </x:c>
    </x:row>
    <x:row r="329" ht="22" customHeight="1">
      <x:c r="A329" s="33" t="str">
        <x:v>КЛ-010</x:v>
      </x:c>
      <x:c r="B329" s="33" t="str">
        <x:v>ООО «ОрионПром»</x:v>
      </x:c>
      <x:c r="C329" s="34" t="n">
        <x:v>45930</x:v>
      </x:c>
      <x:c r="D329" s="40" t="n">
        <x:v>151000</x:v>
      </x:c>
      <x:c r="E329" s="42" t="str">
        <x:v>Петров Илья</x:v>
      </x:c>
      <x:c r="F329" s="41" t="n">
        <x:v>1</x:v>
      </x:c>
      <x:c r="G329" s="32" t="str">
        <x:v>Промышленная химия</x:v>
      </x:c>
      <x:c r="H329" s="41" t="n">
        <x:f>C329-C328</x:f>
        <x:v>30</x:v>
      </x:c>
    </x:row>
    <x:row r="330" ht="22" customHeight="1">
      <x:c r="A330" s="33" t="str">
        <x:v>КЛ-010</x:v>
      </x:c>
      <x:c r="B330" s="33" t="str">
        <x:v>ООО «ОрионПром»</x:v>
      </x:c>
      <x:c r="C330" s="34" t="n">
        <x:v>45960</x:v>
      </x:c>
      <x:c r="D330" s="40" t="n">
        <x:v>149000</x:v>
      </x:c>
      <x:c r="E330" s="42" t="str">
        <x:v>Петров Илья</x:v>
      </x:c>
      <x:c r="F330" s="41" t="n">
        <x:v>1</x:v>
      </x:c>
      <x:c r="G330" s="32" t="str">
        <x:v>Промышленная химия</x:v>
      </x:c>
      <x:c r="H330" s="41" t="n">
        <x:f>C330-C329</x:f>
        <x:v>30</x:v>
      </x:c>
    </x:row>
    <x:row r="331" ht="22" customHeight="1">
      <x:c r="A331" s="33" t="str">
        <x:v>КЛ-010</x:v>
      </x:c>
      <x:c r="B331" s="33" t="str">
        <x:v>ООО «ОрионПром»</x:v>
      </x:c>
      <x:c r="C331" s="34" t="n">
        <x:v>45990</x:v>
      </x:c>
      <x:c r="D331" s="40" t="n">
        <x:v>150000</x:v>
      </x:c>
      <x:c r="E331" s="42" t="str">
        <x:v>Петров Илья</x:v>
      </x:c>
      <x:c r="F331" s="41" t="n">
        <x:v>1</x:v>
      </x:c>
      <x:c r="G331" s="32" t="str">
        <x:v>Промышленная химия</x:v>
      </x:c>
      <x:c r="H331" s="41" t="n">
        <x:f>C331-C330</x:f>
        <x:v>30</x:v>
      </x:c>
    </x:row>
    <x:row r="332" ht="22" customHeight="1">
      <x:c r="A332" s="33" t="str">
        <x:v>КЛ-010</x:v>
      </x:c>
      <x:c r="B332" s="33" t="str">
        <x:v>ООО «ОрионПром»</x:v>
      </x:c>
      <x:c r="C332" s="34" t="n">
        <x:v>46020</x:v>
      </x:c>
      <x:c r="D332" s="40" t="n">
        <x:v>151000</x:v>
      </x:c>
      <x:c r="E332" s="42" t="str">
        <x:v>Петров Илья</x:v>
      </x:c>
      <x:c r="F332" s="41" t="n">
        <x:v>1</x:v>
      </x:c>
      <x:c r="G332" s="32" t="str">
        <x:v>Промышленная химия</x:v>
      </x:c>
      <x:c r="H332" s="41" t="n">
        <x:f>C332-C331</x:f>
        <x:v>30</x:v>
      </x:c>
    </x:row>
    <x:row r="333" ht="22" customHeight="1">
      <x:c r="A333" s="33" t="str">
        <x:v>КЛ-010</x:v>
      </x:c>
      <x:c r="B333" s="33" t="str">
        <x:v>ООО «ОрионПром»</x:v>
      </x:c>
      <x:c r="C333" s="34" t="n">
        <x:v>46050</x:v>
      </x:c>
      <x:c r="D333" s="40" t="n">
        <x:v>149000</x:v>
      </x:c>
      <x:c r="E333" s="42" t="str">
        <x:v>Петров Илья</x:v>
      </x:c>
      <x:c r="F333" s="41" t="n">
        <x:v>1</x:v>
      </x:c>
      <x:c r="G333" s="32" t="str">
        <x:v>Промышленная химия</x:v>
      </x:c>
      <x:c r="H333" s="41" t="n">
        <x:f>C333-C332</x:f>
        <x:v>30</x:v>
      </x:c>
    </x:row>
    <x:row r="334" ht="22" customHeight="1">
      <x:c r="A334" s="33" t="str">
        <x:v>КЛ-010</x:v>
      </x:c>
      <x:c r="B334" s="33" t="str">
        <x:v>ООО «ОрионПром»</x:v>
      </x:c>
      <x:c r="C334" s="34" t="n">
        <x:v>46080</x:v>
      </x:c>
      <x:c r="D334" s="40" t="n">
        <x:v>150000</x:v>
      </x:c>
      <x:c r="E334" s="42" t="str">
        <x:v>Петров Илья</x:v>
      </x:c>
      <x:c r="F334" s="41" t="n">
        <x:v>1</x:v>
      </x:c>
      <x:c r="G334" s="32" t="str">
        <x:v>Промышленная химия</x:v>
      </x:c>
      <x:c r="H334" s="41" t="n">
        <x:f>C334-C333</x:f>
        <x:v>30</x:v>
      </x:c>
    </x:row>
    <x:row r="335" ht="22" customHeight="1">
      <x:c r="A335" s="33" t="str">
        <x:v>КЛ-010</x:v>
      </x:c>
      <x:c r="B335" s="33" t="str">
        <x:v>ООО «ОрионПром»</x:v>
      </x:c>
      <x:c r="C335" s="34" t="n">
        <x:v>46110</x:v>
      </x:c>
      <x:c r="D335" s="40" t="n">
        <x:v>151000</x:v>
      </x:c>
      <x:c r="E335" s="42" t="str">
        <x:v>Петров Илья</x:v>
      </x:c>
      <x:c r="F335" s="41" t="n">
        <x:v>1</x:v>
      </x:c>
      <x:c r="G335" s="32" t="str">
        <x:v>Промышленная химия</x:v>
      </x:c>
      <x:c r="H335" s="41" t="n">
        <x:f>C335-C334</x:f>
        <x:v>30</x:v>
      </x:c>
    </x:row>
    <x:row r="336" ht="22" customHeight="1">
      <x:c r="A336" s="33" t="str">
        <x:v>КЛ-010</x:v>
      </x:c>
      <x:c r="B336" s="33" t="str">
        <x:v>ООО «ОрионПром»</x:v>
      </x:c>
      <x:c r="C336" s="34" t="n">
        <x:v>46140</x:v>
      </x:c>
      <x:c r="D336" s="40" t="n">
        <x:v>149000</x:v>
      </x:c>
      <x:c r="E336" s="42" t="str">
        <x:v>Петров Илья</x:v>
      </x:c>
      <x:c r="F336" s="41" t="n">
        <x:v>1</x:v>
      </x:c>
      <x:c r="G336" s="32" t="str">
        <x:v>Промышленная химия</x:v>
      </x:c>
      <x:c r="H336" s="41" t="n">
        <x:f>C336-C335</x:f>
        <x:v>30</x:v>
      </x:c>
    </x:row>
    <x:row r="337" ht="22" customHeight="1">
      <x:c r="A337" s="33" t="str">
        <x:v>КЛ-010</x:v>
      </x:c>
      <x:c r="B337" s="33" t="str">
        <x:v>ООО «ОрионПром»</x:v>
      </x:c>
      <x:c r="C337" s="34" t="n">
        <x:v>46170</x:v>
      </x:c>
      <x:c r="D337" s="40" t="n">
        <x:v>150000</x:v>
      </x:c>
      <x:c r="E337" s="42" t="str">
        <x:v>Петров Илья</x:v>
      </x:c>
      <x:c r="F337" s="41" t="n">
        <x:v>1</x:v>
      </x:c>
      <x:c r="G337" s="32" t="str">
        <x:v>Промышленная химия</x:v>
      </x:c>
      <x:c r="H337" s="41" t="n">
        <x:f>C337-C336</x:f>
        <x:v>30</x:v>
      </x:c>
    </x:row>
    <x:row r="338" ht="22" customHeight="1">
      <x:c r="A338" s="33" t="str">
        <x:v>КЛ-011</x:v>
      </x:c>
      <x:c r="B338" s="33" t="str">
        <x:v>ООО «СфераКомплект»</x:v>
      </x:c>
      <x:c r="C338" s="34" t="n">
        <x:v>45195</x:v>
      </x:c>
      <x:c r="D338" s="40" t="n">
        <x:v>162000</x:v>
      </x:c>
      <x:c r="E338" s="42" t="str">
        <x:v>Соколова Мария</x:v>
      </x:c>
      <x:c r="F338" s="41" t="n">
        <x:v>1</x:v>
      </x:c>
      <x:c r="G338" s="32" t="str">
        <x:v>Подшипники</x:v>
      </x:c>
      <x:c r="H338" s="41"/>
    </x:row>
    <x:row r="339" ht="22" customHeight="1">
      <x:c r="A339" s="33" t="str">
        <x:v>КЛ-011</x:v>
      </x:c>
      <x:c r="B339" s="33" t="str">
        <x:v>ООО «СфераКомплект»</x:v>
      </x:c>
      <x:c r="C339" s="34" t="n">
        <x:v>45225</x:v>
      </x:c>
      <x:c r="D339" s="40" t="n">
        <x:v>163000</x:v>
      </x:c>
      <x:c r="E339" s="42" t="str">
        <x:v>Соколова Мария</x:v>
      </x:c>
      <x:c r="F339" s="41" t="n">
        <x:v>1</x:v>
      </x:c>
      <x:c r="G339" s="32" t="str">
        <x:v>Подшипники</x:v>
      </x:c>
      <x:c r="H339" s="41" t="n">
        <x:f>C339-C338</x:f>
        <x:v>30</x:v>
      </x:c>
    </x:row>
    <x:row r="340" ht="22" customHeight="1">
      <x:c r="A340" s="33" t="str">
        <x:v>КЛ-011</x:v>
      </x:c>
      <x:c r="B340" s="33" t="str">
        <x:v>ООО «СфераКомплект»</x:v>
      </x:c>
      <x:c r="C340" s="34" t="n">
        <x:v>45255</x:v>
      </x:c>
      <x:c r="D340" s="40" t="n">
        <x:v>161000</x:v>
      </x:c>
      <x:c r="E340" s="42" t="str">
        <x:v>Соколова Мария</x:v>
      </x:c>
      <x:c r="F340" s="41" t="n">
        <x:v>1</x:v>
      </x:c>
      <x:c r="G340" s="32" t="str">
        <x:v>Подшипники</x:v>
      </x:c>
      <x:c r="H340" s="41" t="n">
        <x:f>C340-C339</x:f>
        <x:v>30</x:v>
      </x:c>
    </x:row>
    <x:row r="341" ht="22" customHeight="1">
      <x:c r="A341" s="33" t="str">
        <x:v>КЛ-011</x:v>
      </x:c>
      <x:c r="B341" s="33" t="str">
        <x:v>ООО «СфераКомплект»</x:v>
      </x:c>
      <x:c r="C341" s="34" t="n">
        <x:v>45285</x:v>
      </x:c>
      <x:c r="D341" s="40" t="n">
        <x:v>162000</x:v>
      </x:c>
      <x:c r="E341" s="42" t="str">
        <x:v>Соколова Мария</x:v>
      </x:c>
      <x:c r="F341" s="41" t="n">
        <x:v>1</x:v>
      </x:c>
      <x:c r="G341" s="32" t="str">
        <x:v>Подшипники</x:v>
      </x:c>
      <x:c r="H341" s="41" t="n">
        <x:f>C341-C340</x:f>
        <x:v>30</x:v>
      </x:c>
    </x:row>
    <x:row r="342" ht="22" customHeight="1">
      <x:c r="A342" s="33" t="str">
        <x:v>КЛ-011</x:v>
      </x:c>
      <x:c r="B342" s="33" t="str">
        <x:v>ООО «СфераКомплект»</x:v>
      </x:c>
      <x:c r="C342" s="34" t="n">
        <x:v>45315</x:v>
      </x:c>
      <x:c r="D342" s="40" t="n">
        <x:v>163000</x:v>
      </x:c>
      <x:c r="E342" s="42" t="str">
        <x:v>Соколова Мария</x:v>
      </x:c>
      <x:c r="F342" s="41" t="n">
        <x:v>1</x:v>
      </x:c>
      <x:c r="G342" s="32" t="str">
        <x:v>Подшипники</x:v>
      </x:c>
      <x:c r="H342" s="41" t="n">
        <x:f>C342-C341</x:f>
        <x:v>30</x:v>
      </x:c>
    </x:row>
    <x:row r="343" ht="22" customHeight="1">
      <x:c r="A343" s="33" t="str">
        <x:v>КЛ-011</x:v>
      </x:c>
      <x:c r="B343" s="33" t="str">
        <x:v>ООО «СфераКомплект»</x:v>
      </x:c>
      <x:c r="C343" s="34" t="n">
        <x:v>45345</x:v>
      </x:c>
      <x:c r="D343" s="40" t="n">
        <x:v>161000</x:v>
      </x:c>
      <x:c r="E343" s="42" t="str">
        <x:v>Соколова Мария</x:v>
      </x:c>
      <x:c r="F343" s="41" t="n">
        <x:v>1</x:v>
      </x:c>
      <x:c r="G343" s="32" t="str">
        <x:v>Подшипники</x:v>
      </x:c>
      <x:c r="H343" s="41" t="n">
        <x:f>C343-C342</x:f>
        <x:v>30</x:v>
      </x:c>
    </x:row>
    <x:row r="344" ht="22" customHeight="1">
      <x:c r="A344" s="33" t="str">
        <x:v>КЛ-011</x:v>
      </x:c>
      <x:c r="B344" s="33" t="str">
        <x:v>ООО «СфераКомплект»</x:v>
      </x:c>
      <x:c r="C344" s="34" t="n">
        <x:v>45375</x:v>
      </x:c>
      <x:c r="D344" s="40" t="n">
        <x:v>162000</x:v>
      </x:c>
      <x:c r="E344" s="42" t="str">
        <x:v>Соколова Мария</x:v>
      </x:c>
      <x:c r="F344" s="41" t="n">
        <x:v>1</x:v>
      </x:c>
      <x:c r="G344" s="32" t="str">
        <x:v>Подшипники</x:v>
      </x:c>
      <x:c r="H344" s="41" t="n">
        <x:f>C344-C343</x:f>
        <x:v>30</x:v>
      </x:c>
    </x:row>
    <x:row r="345" ht="22" customHeight="1">
      <x:c r="A345" s="33" t="str">
        <x:v>КЛ-011</x:v>
      </x:c>
      <x:c r="B345" s="33" t="str">
        <x:v>ООО «СфераКомплект»</x:v>
      </x:c>
      <x:c r="C345" s="34" t="n">
        <x:v>45405</x:v>
      </x:c>
      <x:c r="D345" s="40" t="n">
        <x:v>163000</x:v>
      </x:c>
      <x:c r="E345" s="42" t="str">
        <x:v>Соколова Мария</x:v>
      </x:c>
      <x:c r="F345" s="41" t="n">
        <x:v>1</x:v>
      </x:c>
      <x:c r="G345" s="32" t="str">
        <x:v>Подшипники</x:v>
      </x:c>
      <x:c r="H345" s="41" t="n">
        <x:f>C345-C344</x:f>
        <x:v>30</x:v>
      </x:c>
    </x:row>
    <x:row r="346" ht="22" customHeight="1">
      <x:c r="A346" s="33" t="str">
        <x:v>КЛ-011</x:v>
      </x:c>
      <x:c r="B346" s="33" t="str">
        <x:v>ООО «СфераКомплект»</x:v>
      </x:c>
      <x:c r="C346" s="34" t="n">
        <x:v>45435</x:v>
      </x:c>
      <x:c r="D346" s="40" t="n">
        <x:v>161000</x:v>
      </x:c>
      <x:c r="E346" s="42" t="str">
        <x:v>Соколова Мария</x:v>
      </x:c>
      <x:c r="F346" s="41" t="n">
        <x:v>1</x:v>
      </x:c>
      <x:c r="G346" s="32" t="str">
        <x:v>Подшипники</x:v>
      </x:c>
      <x:c r="H346" s="41" t="n">
        <x:f>C346-C345</x:f>
        <x:v>30</x:v>
      </x:c>
    </x:row>
    <x:row r="347" ht="22" customHeight="1">
      <x:c r="A347" s="33" t="str">
        <x:v>КЛ-011</x:v>
      </x:c>
      <x:c r="B347" s="33" t="str">
        <x:v>ООО «СфераКомплект»</x:v>
      </x:c>
      <x:c r="C347" s="34" t="n">
        <x:v>45465</x:v>
      </x:c>
      <x:c r="D347" s="40" t="n">
        <x:v>162000</x:v>
      </x:c>
      <x:c r="E347" s="42" t="str">
        <x:v>Соколова Мария</x:v>
      </x:c>
      <x:c r="F347" s="41" t="n">
        <x:v>1</x:v>
      </x:c>
      <x:c r="G347" s="32" t="str">
        <x:v>Подшипники</x:v>
      </x:c>
      <x:c r="H347" s="41" t="n">
        <x:f>C347-C346</x:f>
        <x:v>30</x:v>
      </x:c>
    </x:row>
    <x:row r="348" ht="22" customHeight="1">
      <x:c r="A348" s="33" t="str">
        <x:v>КЛ-011</x:v>
      </x:c>
      <x:c r="B348" s="33" t="str">
        <x:v>ООО «СфераКомплект»</x:v>
      </x:c>
      <x:c r="C348" s="34" t="n">
        <x:v>45495</x:v>
      </x:c>
      <x:c r="D348" s="40" t="n">
        <x:v>163000</x:v>
      </x:c>
      <x:c r="E348" s="42" t="str">
        <x:v>Соколова Мария</x:v>
      </x:c>
      <x:c r="F348" s="41" t="n">
        <x:v>1</x:v>
      </x:c>
      <x:c r="G348" s="32" t="str">
        <x:v>Подшипники</x:v>
      </x:c>
      <x:c r="H348" s="41" t="n">
        <x:f>C348-C347</x:f>
        <x:v>30</x:v>
      </x:c>
    </x:row>
    <x:row r="349" ht="22" customHeight="1">
      <x:c r="A349" s="33" t="str">
        <x:v>КЛ-011</x:v>
      </x:c>
      <x:c r="B349" s="33" t="str">
        <x:v>ООО «СфераКомплект»</x:v>
      </x:c>
      <x:c r="C349" s="34" t="n">
        <x:v>45525</x:v>
      </x:c>
      <x:c r="D349" s="40" t="n">
        <x:v>161000</x:v>
      </x:c>
      <x:c r="E349" s="42" t="str">
        <x:v>Соколова Мария</x:v>
      </x:c>
      <x:c r="F349" s="41" t="n">
        <x:v>1</x:v>
      </x:c>
      <x:c r="G349" s="32" t="str">
        <x:v>Подшипники</x:v>
      </x:c>
      <x:c r="H349" s="41" t="n">
        <x:f>C349-C348</x:f>
        <x:v>30</x:v>
      </x:c>
    </x:row>
    <x:row r="350" ht="22" customHeight="1">
      <x:c r="A350" s="33" t="str">
        <x:v>КЛ-011</x:v>
      </x:c>
      <x:c r="B350" s="33" t="str">
        <x:v>ООО «СфераКомплект»</x:v>
      </x:c>
      <x:c r="C350" s="34" t="n">
        <x:v>45555</x:v>
      </x:c>
      <x:c r="D350" s="40" t="n">
        <x:v>162000</x:v>
      </x:c>
      <x:c r="E350" s="42" t="str">
        <x:v>Соколова Мария</x:v>
      </x:c>
      <x:c r="F350" s="41" t="n">
        <x:v>1</x:v>
      </x:c>
      <x:c r="G350" s="32" t="str">
        <x:v>Подшипники</x:v>
      </x:c>
      <x:c r="H350" s="41" t="n">
        <x:f>C350-C349</x:f>
        <x:v>30</x:v>
      </x:c>
    </x:row>
    <x:row r="351" ht="22" customHeight="1">
      <x:c r="A351" s="33" t="str">
        <x:v>КЛ-011</x:v>
      </x:c>
      <x:c r="B351" s="33" t="str">
        <x:v>ООО «СфераКомплект»</x:v>
      </x:c>
      <x:c r="C351" s="34" t="n">
        <x:v>45585</x:v>
      </x:c>
      <x:c r="D351" s="40" t="n">
        <x:v>163000</x:v>
      </x:c>
      <x:c r="E351" s="42" t="str">
        <x:v>Соколова Мария</x:v>
      </x:c>
      <x:c r="F351" s="41" t="n">
        <x:v>1</x:v>
      </x:c>
      <x:c r="G351" s="32" t="str">
        <x:v>Подшипники</x:v>
      </x:c>
      <x:c r="H351" s="41" t="n">
        <x:f>C351-C350</x:f>
        <x:v>30</x:v>
      </x:c>
    </x:row>
    <x:row r="352" ht="22" customHeight="1">
      <x:c r="A352" s="33" t="str">
        <x:v>КЛ-011</x:v>
      </x:c>
      <x:c r="B352" s="33" t="str">
        <x:v>ООО «СфераКомплект»</x:v>
      </x:c>
      <x:c r="C352" s="34" t="n">
        <x:v>45615</x:v>
      </x:c>
      <x:c r="D352" s="40" t="n">
        <x:v>161000</x:v>
      </x:c>
      <x:c r="E352" s="42" t="str">
        <x:v>Соколова Мария</x:v>
      </x:c>
      <x:c r="F352" s="41" t="n">
        <x:v>1</x:v>
      </x:c>
      <x:c r="G352" s="32" t="str">
        <x:v>Подшипники</x:v>
      </x:c>
      <x:c r="H352" s="41" t="n">
        <x:f>C352-C351</x:f>
        <x:v>30</x:v>
      </x:c>
    </x:row>
    <x:row r="353" ht="22" customHeight="1">
      <x:c r="A353" s="33" t="str">
        <x:v>КЛ-011</x:v>
      </x:c>
      <x:c r="B353" s="33" t="str">
        <x:v>ООО «СфераКомплект»</x:v>
      </x:c>
      <x:c r="C353" s="34" t="n">
        <x:v>45645</x:v>
      </x:c>
      <x:c r="D353" s="40" t="n">
        <x:v>162000</x:v>
      </x:c>
      <x:c r="E353" s="42" t="str">
        <x:v>Соколова Мария</x:v>
      </x:c>
      <x:c r="F353" s="41" t="n">
        <x:v>1</x:v>
      </x:c>
      <x:c r="G353" s="32" t="str">
        <x:v>Подшипники</x:v>
      </x:c>
      <x:c r="H353" s="41" t="n">
        <x:f>C353-C352</x:f>
        <x:v>30</x:v>
      </x:c>
    </x:row>
    <x:row r="354" ht="22" customHeight="1">
      <x:c r="A354" s="33" t="str">
        <x:v>КЛ-011</x:v>
      </x:c>
      <x:c r="B354" s="33" t="str">
        <x:v>ООО «СфераКомплект»</x:v>
      </x:c>
      <x:c r="C354" s="34" t="n">
        <x:v>45675</x:v>
      </x:c>
      <x:c r="D354" s="40" t="n">
        <x:v>163000</x:v>
      </x:c>
      <x:c r="E354" s="42" t="str">
        <x:v>Соколова Мария</x:v>
      </x:c>
      <x:c r="F354" s="41" t="n">
        <x:v>1</x:v>
      </x:c>
      <x:c r="G354" s="32" t="str">
        <x:v>Подшипники</x:v>
      </x:c>
      <x:c r="H354" s="41" t="n">
        <x:f>C354-C353</x:f>
        <x:v>30</x:v>
      </x:c>
    </x:row>
    <x:row r="355" ht="22" customHeight="1">
      <x:c r="A355" s="33" t="str">
        <x:v>КЛ-011</x:v>
      </x:c>
      <x:c r="B355" s="33" t="str">
        <x:v>ООО «СфераКомплект»</x:v>
      </x:c>
      <x:c r="C355" s="34" t="n">
        <x:v>45705</x:v>
      </x:c>
      <x:c r="D355" s="40" t="n">
        <x:v>161000</x:v>
      </x:c>
      <x:c r="E355" s="42" t="str">
        <x:v>Соколова Мария</x:v>
      </x:c>
      <x:c r="F355" s="41" t="n">
        <x:v>1</x:v>
      </x:c>
      <x:c r="G355" s="32" t="str">
        <x:v>Подшипники</x:v>
      </x:c>
      <x:c r="H355" s="41" t="n">
        <x:f>C355-C354</x:f>
        <x:v>30</x:v>
      </x:c>
    </x:row>
    <x:row r="356" ht="22" customHeight="1">
      <x:c r="A356" s="33" t="str">
        <x:v>КЛ-011</x:v>
      </x:c>
      <x:c r="B356" s="33" t="str">
        <x:v>ООО «СфераКомплект»</x:v>
      </x:c>
      <x:c r="C356" s="34" t="n">
        <x:v>45735</x:v>
      </x:c>
      <x:c r="D356" s="40" t="n">
        <x:v>162000</x:v>
      </x:c>
      <x:c r="E356" s="42" t="str">
        <x:v>Соколова Мария</x:v>
      </x:c>
      <x:c r="F356" s="41" t="n">
        <x:v>1</x:v>
      </x:c>
      <x:c r="G356" s="32" t="str">
        <x:v>Подшипники</x:v>
      </x:c>
      <x:c r="H356" s="41" t="n">
        <x:f>C356-C355</x:f>
        <x:v>30</x:v>
      </x:c>
    </x:row>
    <x:row r="357" ht="22" customHeight="1">
      <x:c r="A357" s="33" t="str">
        <x:v>КЛ-011</x:v>
      </x:c>
      <x:c r="B357" s="33" t="str">
        <x:v>ООО «СфераКомплект»</x:v>
      </x:c>
      <x:c r="C357" s="34" t="n">
        <x:v>45765</x:v>
      </x:c>
      <x:c r="D357" s="40" t="n">
        <x:v>163000</x:v>
      </x:c>
      <x:c r="E357" s="42" t="str">
        <x:v>Соколова Мария</x:v>
      </x:c>
      <x:c r="F357" s="41" t="n">
        <x:v>1</x:v>
      </x:c>
      <x:c r="G357" s="32" t="str">
        <x:v>Подшипники</x:v>
      </x:c>
      <x:c r="H357" s="41" t="n">
        <x:f>C357-C356</x:f>
        <x:v>30</x:v>
      </x:c>
    </x:row>
    <x:row r="358" ht="22" customHeight="1">
      <x:c r="A358" s="33" t="str">
        <x:v>КЛ-011</x:v>
      </x:c>
      <x:c r="B358" s="33" t="str">
        <x:v>ООО «СфераКомплект»</x:v>
      </x:c>
      <x:c r="C358" s="34" t="n">
        <x:v>45795</x:v>
      </x:c>
      <x:c r="D358" s="40" t="n">
        <x:v>161000</x:v>
      </x:c>
      <x:c r="E358" s="42" t="str">
        <x:v>Соколова Мария</x:v>
      </x:c>
      <x:c r="F358" s="41" t="n">
        <x:v>1</x:v>
      </x:c>
      <x:c r="G358" s="32" t="str">
        <x:v>Подшипники</x:v>
      </x:c>
      <x:c r="H358" s="41" t="n">
        <x:f>C358-C357</x:f>
        <x:v>30</x:v>
      </x:c>
    </x:row>
    <x:row r="359" ht="22" customHeight="1">
      <x:c r="A359" s="33" t="str">
        <x:v>КЛ-011</x:v>
      </x:c>
      <x:c r="B359" s="33" t="str">
        <x:v>ООО «СфераКомплект»</x:v>
      </x:c>
      <x:c r="C359" s="34" t="n">
        <x:v>45825</x:v>
      </x:c>
      <x:c r="D359" s="40" t="n">
        <x:v>162000</x:v>
      </x:c>
      <x:c r="E359" s="42" t="str">
        <x:v>Соколова Мария</x:v>
      </x:c>
      <x:c r="F359" s="41" t="n">
        <x:v>1</x:v>
      </x:c>
      <x:c r="G359" s="32" t="str">
        <x:v>Подшипники</x:v>
      </x:c>
      <x:c r="H359" s="41" t="n">
        <x:f>C359-C358</x:f>
        <x:v>30</x:v>
      </x:c>
    </x:row>
    <x:row r="360" ht="22" customHeight="1">
      <x:c r="A360" s="33" t="str">
        <x:v>КЛ-011</x:v>
      </x:c>
      <x:c r="B360" s="33" t="str">
        <x:v>ООО «СфераКомплект»</x:v>
      </x:c>
      <x:c r="C360" s="34" t="n">
        <x:v>45855</x:v>
      </x:c>
      <x:c r="D360" s="40" t="n">
        <x:v>163000</x:v>
      </x:c>
      <x:c r="E360" s="42" t="str">
        <x:v>Соколова Мария</x:v>
      </x:c>
      <x:c r="F360" s="41" t="n">
        <x:v>1</x:v>
      </x:c>
      <x:c r="G360" s="32" t="str">
        <x:v>Подшипники</x:v>
      </x:c>
      <x:c r="H360" s="41" t="n">
        <x:f>C360-C359</x:f>
        <x:v>30</x:v>
      </x:c>
    </x:row>
    <x:row r="361" ht="22" customHeight="1">
      <x:c r="A361" s="33" t="str">
        <x:v>КЛ-011</x:v>
      </x:c>
      <x:c r="B361" s="33" t="str">
        <x:v>ООО «СфераКомплект»</x:v>
      </x:c>
      <x:c r="C361" s="34" t="n">
        <x:v>45885</x:v>
      </x:c>
      <x:c r="D361" s="40" t="n">
        <x:v>161000</x:v>
      </x:c>
      <x:c r="E361" s="42" t="str">
        <x:v>Соколова Мария</x:v>
      </x:c>
      <x:c r="F361" s="41" t="n">
        <x:v>1</x:v>
      </x:c>
      <x:c r="G361" s="32" t="str">
        <x:v>Подшипники</x:v>
      </x:c>
      <x:c r="H361" s="41" t="n">
        <x:f>C361-C360</x:f>
        <x:v>30</x:v>
      </x:c>
    </x:row>
    <x:row r="362" ht="22" customHeight="1">
      <x:c r="A362" s="33" t="str">
        <x:v>КЛ-011</x:v>
      </x:c>
      <x:c r="B362" s="33" t="str">
        <x:v>ООО «СфераКомплект»</x:v>
      </x:c>
      <x:c r="C362" s="34" t="n">
        <x:v>45915</x:v>
      </x:c>
      <x:c r="D362" s="40" t="n">
        <x:v>162000</x:v>
      </x:c>
      <x:c r="E362" s="42" t="str">
        <x:v>Соколова Мария</x:v>
      </x:c>
      <x:c r="F362" s="41" t="n">
        <x:v>1</x:v>
      </x:c>
      <x:c r="G362" s="32" t="str">
        <x:v>Подшипники</x:v>
      </x:c>
      <x:c r="H362" s="41" t="n">
        <x:f>C362-C361</x:f>
        <x:v>30</x:v>
      </x:c>
    </x:row>
    <x:row r="363" ht="22" customHeight="1">
      <x:c r="A363" s="33" t="str">
        <x:v>КЛ-011</x:v>
      </x:c>
      <x:c r="B363" s="33" t="str">
        <x:v>ООО «СфераКомплект»</x:v>
      </x:c>
      <x:c r="C363" s="34" t="n">
        <x:v>45945</x:v>
      </x:c>
      <x:c r="D363" s="40" t="n">
        <x:v>163000</x:v>
      </x:c>
      <x:c r="E363" s="42" t="str">
        <x:v>Соколова Мария</x:v>
      </x:c>
      <x:c r="F363" s="41" t="n">
        <x:v>1</x:v>
      </x:c>
      <x:c r="G363" s="32" t="str">
        <x:v>Подшипники</x:v>
      </x:c>
      <x:c r="H363" s="41" t="n">
        <x:f>C363-C362</x:f>
        <x:v>30</x:v>
      </x:c>
    </x:row>
    <x:row r="364" ht="22" customHeight="1">
      <x:c r="A364" s="33" t="str">
        <x:v>КЛ-011</x:v>
      </x:c>
      <x:c r="B364" s="33" t="str">
        <x:v>ООО «СфераКомплект»</x:v>
      </x:c>
      <x:c r="C364" s="34" t="n">
        <x:v>45975</x:v>
      </x:c>
      <x:c r="D364" s="40" t="n">
        <x:v>161000</x:v>
      </x:c>
      <x:c r="E364" s="42" t="str">
        <x:v>Соколова Мария</x:v>
      </x:c>
      <x:c r="F364" s="41" t="n">
        <x:v>1</x:v>
      </x:c>
      <x:c r="G364" s="32" t="str">
        <x:v>Подшипники</x:v>
      </x:c>
      <x:c r="H364" s="41" t="n">
        <x:f>C364-C363</x:f>
        <x:v>30</x:v>
      </x:c>
    </x:row>
    <x:row r="365" ht="22" customHeight="1">
      <x:c r="A365" s="33" t="str">
        <x:v>КЛ-011</x:v>
      </x:c>
      <x:c r="B365" s="33" t="str">
        <x:v>ООО «СфераКомплект»</x:v>
      </x:c>
      <x:c r="C365" s="34" t="n">
        <x:v>46005</x:v>
      </x:c>
      <x:c r="D365" s="40" t="n">
        <x:v>162000</x:v>
      </x:c>
      <x:c r="E365" s="42" t="str">
        <x:v>Соколова Мария</x:v>
      </x:c>
      <x:c r="F365" s="41" t="n">
        <x:v>1</x:v>
      </x:c>
      <x:c r="G365" s="32" t="str">
        <x:v>Подшипники</x:v>
      </x:c>
      <x:c r="H365" s="41" t="n">
        <x:f>C365-C364</x:f>
        <x:v>30</x:v>
      </x:c>
    </x:row>
    <x:row r="366" ht="22" customHeight="1">
      <x:c r="A366" s="33" t="str">
        <x:v>КЛ-011</x:v>
      </x:c>
      <x:c r="B366" s="33" t="str">
        <x:v>ООО «СфераКомплект»</x:v>
      </x:c>
      <x:c r="C366" s="34" t="n">
        <x:v>46035</x:v>
      </x:c>
      <x:c r="D366" s="40" t="n">
        <x:v>163000</x:v>
      </x:c>
      <x:c r="E366" s="42" t="str">
        <x:v>Соколова Мария</x:v>
      </x:c>
      <x:c r="F366" s="41" t="n">
        <x:v>1</x:v>
      </x:c>
      <x:c r="G366" s="32" t="str">
        <x:v>Подшипники</x:v>
      </x:c>
      <x:c r="H366" s="41" t="n">
        <x:f>C366-C365</x:f>
        <x:v>30</x:v>
      </x:c>
    </x:row>
    <x:row r="367" ht="22" customHeight="1">
      <x:c r="A367" s="33" t="str">
        <x:v>КЛ-011</x:v>
      </x:c>
      <x:c r="B367" s="33" t="str">
        <x:v>ООО «СфераКомплект»</x:v>
      </x:c>
      <x:c r="C367" s="34" t="n">
        <x:v>46065</x:v>
      </x:c>
      <x:c r="D367" s="40" t="n">
        <x:v>161000</x:v>
      </x:c>
      <x:c r="E367" s="42" t="str">
        <x:v>Соколова Мария</x:v>
      </x:c>
      <x:c r="F367" s="41" t="n">
        <x:v>1</x:v>
      </x:c>
      <x:c r="G367" s="32" t="str">
        <x:v>Подшипники</x:v>
      </x:c>
      <x:c r="H367" s="41" t="n">
        <x:f>C367-C366</x:f>
        <x:v>30</x:v>
      </x:c>
    </x:row>
    <x:row r="368" ht="22" customHeight="1">
      <x:c r="A368" s="33" t="str">
        <x:v>КЛ-011</x:v>
      </x:c>
      <x:c r="B368" s="33" t="str">
        <x:v>ООО «СфераКомплект»</x:v>
      </x:c>
      <x:c r="C368" s="34" t="n">
        <x:v>46095</x:v>
      </x:c>
      <x:c r="D368" s="40" t="n">
        <x:v>162000</x:v>
      </x:c>
      <x:c r="E368" s="42" t="str">
        <x:v>Соколова Мария</x:v>
      </x:c>
      <x:c r="F368" s="41" t="n">
        <x:v>1</x:v>
      </x:c>
      <x:c r="G368" s="32" t="str">
        <x:v>Подшипники</x:v>
      </x:c>
      <x:c r="H368" s="41" t="n">
        <x:f>C368-C367</x:f>
        <x:v>30</x:v>
      </x:c>
    </x:row>
    <x:row r="369" ht="22" customHeight="1">
      <x:c r="A369" s="33" t="str">
        <x:v>КЛ-011</x:v>
      </x:c>
      <x:c r="B369" s="33" t="str">
        <x:v>ООО «СфераКомплект»</x:v>
      </x:c>
      <x:c r="C369" s="34" t="n">
        <x:v>46125</x:v>
      </x:c>
      <x:c r="D369" s="40" t="n">
        <x:v>163000</x:v>
      </x:c>
      <x:c r="E369" s="42" t="str">
        <x:v>Соколова Мария</x:v>
      </x:c>
      <x:c r="F369" s="41" t="n">
        <x:v>1</x:v>
      </x:c>
      <x:c r="G369" s="32" t="str">
        <x:v>Подшипники</x:v>
      </x:c>
      <x:c r="H369" s="41" t="n">
        <x:f>C369-C368</x:f>
        <x:v>30</x:v>
      </x:c>
    </x:row>
    <x:row r="370" ht="22" customHeight="1">
      <x:c r="A370" s="33" t="str">
        <x:v>КЛ-011</x:v>
      </x:c>
      <x:c r="B370" s="33" t="str">
        <x:v>ООО «СфераКомплект»</x:v>
      </x:c>
      <x:c r="C370" s="34" t="n">
        <x:v>46155</x:v>
      </x:c>
      <x:c r="D370" s="40" t="n">
        <x:v>161000</x:v>
      </x:c>
      <x:c r="E370" s="42" t="str">
        <x:v>Соколова Мария</x:v>
      </x:c>
      <x:c r="F370" s="41" t="n">
        <x:v>1</x:v>
      </x:c>
      <x:c r="G370" s="32" t="str">
        <x:v>Подшипники</x:v>
      </x:c>
      <x:c r="H370" s="41" t="n">
        <x:f>C370-C369</x:f>
        <x:v>30</x:v>
      </x:c>
    </x:row>
    <x:row r="371" ht="22" customHeight="1">
      <x:c r="A371" s="33" t="str">
        <x:v>КЛ-012</x:v>
      </x:c>
      <x:c r="B371" s="33" t="str">
        <x:v>ООО «ОптМеханика»</x:v>
      </x:c>
      <x:c r="C371" s="34" t="n">
        <x:v>45180</x:v>
      </x:c>
      <x:c r="D371" s="40" t="n">
        <x:v>174000</x:v>
      </x:c>
      <x:c r="E371" s="42" t="str">
        <x:v>Кузнецов Павел</x:v>
      </x:c>
      <x:c r="F371" s="41" t="n">
        <x:v>1</x:v>
      </x:c>
      <x:c r="G371" s="32" t="str">
        <x:v>Крепёж</x:v>
      </x:c>
      <x:c r="H371" s="41"/>
    </x:row>
    <x:row r="372" ht="22" customHeight="1">
      <x:c r="A372" s="33" t="str">
        <x:v>КЛ-012</x:v>
      </x:c>
      <x:c r="B372" s="33" t="str">
        <x:v>ООО «ОптМеханика»</x:v>
      </x:c>
      <x:c r="C372" s="34" t="n">
        <x:v>45210</x:v>
      </x:c>
      <x:c r="D372" s="40" t="n">
        <x:v>175000</x:v>
      </x:c>
      <x:c r="E372" s="42" t="str">
        <x:v>Кузнецов Павел</x:v>
      </x:c>
      <x:c r="F372" s="41" t="n">
        <x:v>1</x:v>
      </x:c>
      <x:c r="G372" s="32" t="str">
        <x:v>Крепёж</x:v>
      </x:c>
      <x:c r="H372" s="41" t="n">
        <x:f>C372-C371</x:f>
        <x:v>30</x:v>
      </x:c>
    </x:row>
    <x:row r="373" ht="22" customHeight="1">
      <x:c r="A373" s="33" t="str">
        <x:v>КЛ-012</x:v>
      </x:c>
      <x:c r="B373" s="33" t="str">
        <x:v>ООО «ОптМеханика»</x:v>
      </x:c>
      <x:c r="C373" s="34" t="n">
        <x:v>45240</x:v>
      </x:c>
      <x:c r="D373" s="40" t="n">
        <x:v>173000</x:v>
      </x:c>
      <x:c r="E373" s="42" t="str">
        <x:v>Кузнецов Павел</x:v>
      </x:c>
      <x:c r="F373" s="41" t="n">
        <x:v>1</x:v>
      </x:c>
      <x:c r="G373" s="32" t="str">
        <x:v>Крепёж</x:v>
      </x:c>
      <x:c r="H373" s="41" t="n">
        <x:f>C373-C372</x:f>
        <x:v>30</x:v>
      </x:c>
    </x:row>
    <x:row r="374" ht="22" customHeight="1">
      <x:c r="A374" s="33" t="str">
        <x:v>КЛ-012</x:v>
      </x:c>
      <x:c r="B374" s="33" t="str">
        <x:v>ООО «ОптМеханика»</x:v>
      </x:c>
      <x:c r="C374" s="34" t="n">
        <x:v>45270</x:v>
      </x:c>
      <x:c r="D374" s="40" t="n">
        <x:v>174000</x:v>
      </x:c>
      <x:c r="E374" s="42" t="str">
        <x:v>Кузнецов Павел</x:v>
      </x:c>
      <x:c r="F374" s="41" t="n">
        <x:v>1</x:v>
      </x:c>
      <x:c r="G374" s="32" t="str">
        <x:v>Крепёж</x:v>
      </x:c>
      <x:c r="H374" s="41" t="n">
        <x:f>C374-C373</x:f>
        <x:v>30</x:v>
      </x:c>
    </x:row>
    <x:row r="375" ht="22" customHeight="1">
      <x:c r="A375" s="33" t="str">
        <x:v>КЛ-012</x:v>
      </x:c>
      <x:c r="B375" s="33" t="str">
        <x:v>ООО «ОптМеханика»</x:v>
      </x:c>
      <x:c r="C375" s="34" t="n">
        <x:v>45300</x:v>
      </x:c>
      <x:c r="D375" s="40" t="n">
        <x:v>175000</x:v>
      </x:c>
      <x:c r="E375" s="42" t="str">
        <x:v>Кузнецов Павел</x:v>
      </x:c>
      <x:c r="F375" s="41" t="n">
        <x:v>1</x:v>
      </x:c>
      <x:c r="G375" s="32" t="str">
        <x:v>Крепёж</x:v>
      </x:c>
      <x:c r="H375" s="41" t="n">
        <x:f>C375-C374</x:f>
        <x:v>30</x:v>
      </x:c>
    </x:row>
    <x:row r="376" ht="22" customHeight="1">
      <x:c r="A376" s="33" t="str">
        <x:v>КЛ-012</x:v>
      </x:c>
      <x:c r="B376" s="33" t="str">
        <x:v>ООО «ОптМеханика»</x:v>
      </x:c>
      <x:c r="C376" s="34" t="n">
        <x:v>45330</x:v>
      </x:c>
      <x:c r="D376" s="40" t="n">
        <x:v>173000</x:v>
      </x:c>
      <x:c r="E376" s="42" t="str">
        <x:v>Кузнецов Павел</x:v>
      </x:c>
      <x:c r="F376" s="41" t="n">
        <x:v>1</x:v>
      </x:c>
      <x:c r="G376" s="32" t="str">
        <x:v>Крепёж</x:v>
      </x:c>
      <x:c r="H376" s="41" t="n">
        <x:f>C376-C375</x:f>
        <x:v>30</x:v>
      </x:c>
    </x:row>
    <x:row r="377" ht="22" customHeight="1">
      <x:c r="A377" s="33" t="str">
        <x:v>КЛ-012</x:v>
      </x:c>
      <x:c r="B377" s="33" t="str">
        <x:v>ООО «ОптМеханика»</x:v>
      </x:c>
      <x:c r="C377" s="34" t="n">
        <x:v>45360</x:v>
      </x:c>
      <x:c r="D377" s="40" t="n">
        <x:v>174000</x:v>
      </x:c>
      <x:c r="E377" s="42" t="str">
        <x:v>Кузнецов Павел</x:v>
      </x:c>
      <x:c r="F377" s="41" t="n">
        <x:v>1</x:v>
      </x:c>
      <x:c r="G377" s="32" t="str">
        <x:v>Крепёж</x:v>
      </x:c>
      <x:c r="H377" s="41" t="n">
        <x:f>C377-C376</x:f>
        <x:v>30</x:v>
      </x:c>
    </x:row>
    <x:row r="378" ht="22" customHeight="1">
      <x:c r="A378" s="33" t="str">
        <x:v>КЛ-012</x:v>
      </x:c>
      <x:c r="B378" s="33" t="str">
        <x:v>ООО «ОптМеханика»</x:v>
      </x:c>
      <x:c r="C378" s="34" t="n">
        <x:v>45390</x:v>
      </x:c>
      <x:c r="D378" s="40" t="n">
        <x:v>175000</x:v>
      </x:c>
      <x:c r="E378" s="42" t="str">
        <x:v>Кузнецов Павел</x:v>
      </x:c>
      <x:c r="F378" s="41" t="n">
        <x:v>1</x:v>
      </x:c>
      <x:c r="G378" s="32" t="str">
        <x:v>Крепёж</x:v>
      </x:c>
      <x:c r="H378" s="41" t="n">
        <x:f>C378-C377</x:f>
        <x:v>30</x:v>
      </x:c>
    </x:row>
    <x:row r="379" ht="22" customHeight="1">
      <x:c r="A379" s="33" t="str">
        <x:v>КЛ-012</x:v>
      </x:c>
      <x:c r="B379" s="33" t="str">
        <x:v>ООО «ОптМеханика»</x:v>
      </x:c>
      <x:c r="C379" s="34" t="n">
        <x:v>45420</x:v>
      </x:c>
      <x:c r="D379" s="40" t="n">
        <x:v>173000</x:v>
      </x:c>
      <x:c r="E379" s="42" t="str">
        <x:v>Кузнецов Павел</x:v>
      </x:c>
      <x:c r="F379" s="41" t="n">
        <x:v>1</x:v>
      </x:c>
      <x:c r="G379" s="32" t="str">
        <x:v>Крепёж</x:v>
      </x:c>
      <x:c r="H379" s="41" t="n">
        <x:f>C379-C378</x:f>
        <x:v>30</x:v>
      </x:c>
    </x:row>
    <x:row r="380" ht="22" customHeight="1">
      <x:c r="A380" s="33" t="str">
        <x:v>КЛ-012</x:v>
      </x:c>
      <x:c r="B380" s="33" t="str">
        <x:v>ООО «ОптМеханика»</x:v>
      </x:c>
      <x:c r="C380" s="34" t="n">
        <x:v>45450</x:v>
      </x:c>
      <x:c r="D380" s="40" t="n">
        <x:v>174000</x:v>
      </x:c>
      <x:c r="E380" s="42" t="str">
        <x:v>Кузнецов Павел</x:v>
      </x:c>
      <x:c r="F380" s="41" t="n">
        <x:v>1</x:v>
      </x:c>
      <x:c r="G380" s="32" t="str">
        <x:v>Крепёж</x:v>
      </x:c>
      <x:c r="H380" s="41" t="n">
        <x:f>C380-C379</x:f>
        <x:v>30</x:v>
      </x:c>
    </x:row>
    <x:row r="381" ht="22" customHeight="1">
      <x:c r="A381" s="33" t="str">
        <x:v>КЛ-012</x:v>
      </x:c>
      <x:c r="B381" s="33" t="str">
        <x:v>ООО «ОптМеханика»</x:v>
      </x:c>
      <x:c r="C381" s="34" t="n">
        <x:v>45480</x:v>
      </x:c>
      <x:c r="D381" s="40" t="n">
        <x:v>175000</x:v>
      </x:c>
      <x:c r="E381" s="42" t="str">
        <x:v>Кузнецов Павел</x:v>
      </x:c>
      <x:c r="F381" s="41" t="n">
        <x:v>1</x:v>
      </x:c>
      <x:c r="G381" s="32" t="str">
        <x:v>Крепёж</x:v>
      </x:c>
      <x:c r="H381" s="41" t="n">
        <x:f>C381-C380</x:f>
        <x:v>30</x:v>
      </x:c>
    </x:row>
    <x:row r="382" ht="22" customHeight="1">
      <x:c r="A382" s="33" t="str">
        <x:v>КЛ-012</x:v>
      </x:c>
      <x:c r="B382" s="33" t="str">
        <x:v>ООО «ОптМеханика»</x:v>
      </x:c>
      <x:c r="C382" s="34" t="n">
        <x:v>45510</x:v>
      </x:c>
      <x:c r="D382" s="40" t="n">
        <x:v>173000</x:v>
      </x:c>
      <x:c r="E382" s="42" t="str">
        <x:v>Кузнецов Павел</x:v>
      </x:c>
      <x:c r="F382" s="41" t="n">
        <x:v>1</x:v>
      </x:c>
      <x:c r="G382" s="32" t="str">
        <x:v>Крепёж</x:v>
      </x:c>
      <x:c r="H382" s="41" t="n">
        <x:f>C382-C381</x:f>
        <x:v>30</x:v>
      </x:c>
    </x:row>
    <x:row r="383" ht="22" customHeight="1">
      <x:c r="A383" s="33" t="str">
        <x:v>КЛ-012</x:v>
      </x:c>
      <x:c r="B383" s="33" t="str">
        <x:v>ООО «ОптМеханика»</x:v>
      </x:c>
      <x:c r="C383" s="34" t="n">
        <x:v>45540</x:v>
      </x:c>
      <x:c r="D383" s="40" t="n">
        <x:v>174000</x:v>
      </x:c>
      <x:c r="E383" s="42" t="str">
        <x:v>Кузнецов Павел</x:v>
      </x:c>
      <x:c r="F383" s="41" t="n">
        <x:v>1</x:v>
      </x:c>
      <x:c r="G383" s="32" t="str">
        <x:v>Крепёж</x:v>
      </x:c>
      <x:c r="H383" s="41" t="n">
        <x:f>C383-C382</x:f>
        <x:v>30</x:v>
      </x:c>
    </x:row>
    <x:row r="384" ht="22" customHeight="1">
      <x:c r="A384" s="33" t="str">
        <x:v>КЛ-012</x:v>
      </x:c>
      <x:c r="B384" s="33" t="str">
        <x:v>ООО «ОптМеханика»</x:v>
      </x:c>
      <x:c r="C384" s="34" t="n">
        <x:v>45570</x:v>
      </x:c>
      <x:c r="D384" s="40" t="n">
        <x:v>175000</x:v>
      </x:c>
      <x:c r="E384" s="42" t="str">
        <x:v>Кузнецов Павел</x:v>
      </x:c>
      <x:c r="F384" s="41" t="n">
        <x:v>1</x:v>
      </x:c>
      <x:c r="G384" s="32" t="str">
        <x:v>Крепёж</x:v>
      </x:c>
      <x:c r="H384" s="41" t="n">
        <x:f>C384-C383</x:f>
        <x:v>30</x:v>
      </x:c>
    </x:row>
    <x:row r="385" ht="22" customHeight="1">
      <x:c r="A385" s="33" t="str">
        <x:v>КЛ-012</x:v>
      </x:c>
      <x:c r="B385" s="33" t="str">
        <x:v>ООО «ОптМеханика»</x:v>
      </x:c>
      <x:c r="C385" s="34" t="n">
        <x:v>45600</x:v>
      </x:c>
      <x:c r="D385" s="40" t="n">
        <x:v>173000</x:v>
      </x:c>
      <x:c r="E385" s="42" t="str">
        <x:v>Кузнецов Павел</x:v>
      </x:c>
      <x:c r="F385" s="41" t="n">
        <x:v>1</x:v>
      </x:c>
      <x:c r="G385" s="32" t="str">
        <x:v>Крепёж</x:v>
      </x:c>
      <x:c r="H385" s="41" t="n">
        <x:f>C385-C384</x:f>
        <x:v>30</x:v>
      </x:c>
    </x:row>
    <x:row r="386" ht="22" customHeight="1">
      <x:c r="A386" s="33" t="str">
        <x:v>КЛ-012</x:v>
      </x:c>
      <x:c r="B386" s="33" t="str">
        <x:v>ООО «ОптМеханика»</x:v>
      </x:c>
      <x:c r="C386" s="34" t="n">
        <x:v>45630</x:v>
      </x:c>
      <x:c r="D386" s="40" t="n">
        <x:v>174000</x:v>
      </x:c>
      <x:c r="E386" s="42" t="str">
        <x:v>Кузнецов Павел</x:v>
      </x:c>
      <x:c r="F386" s="41" t="n">
        <x:v>1</x:v>
      </x:c>
      <x:c r="G386" s="32" t="str">
        <x:v>Крепёж</x:v>
      </x:c>
      <x:c r="H386" s="41" t="n">
        <x:f>C386-C385</x:f>
        <x:v>30</x:v>
      </x:c>
    </x:row>
    <x:row r="387" ht="22" customHeight="1">
      <x:c r="A387" s="33" t="str">
        <x:v>КЛ-012</x:v>
      </x:c>
      <x:c r="B387" s="33" t="str">
        <x:v>ООО «ОптМеханика»</x:v>
      </x:c>
      <x:c r="C387" s="34" t="n">
        <x:v>45660</x:v>
      </x:c>
      <x:c r="D387" s="40" t="n">
        <x:v>175000</x:v>
      </x:c>
      <x:c r="E387" s="42" t="str">
        <x:v>Кузнецов Павел</x:v>
      </x:c>
      <x:c r="F387" s="41" t="n">
        <x:v>1</x:v>
      </x:c>
      <x:c r="G387" s="32" t="str">
        <x:v>Крепёж</x:v>
      </x:c>
      <x:c r="H387" s="41" t="n">
        <x:f>C387-C386</x:f>
        <x:v>30</x:v>
      </x:c>
    </x:row>
    <x:row r="388" ht="22" customHeight="1">
      <x:c r="A388" s="33" t="str">
        <x:v>КЛ-012</x:v>
      </x:c>
      <x:c r="B388" s="33" t="str">
        <x:v>ООО «ОптМеханика»</x:v>
      </x:c>
      <x:c r="C388" s="34" t="n">
        <x:v>45690</x:v>
      </x:c>
      <x:c r="D388" s="40" t="n">
        <x:v>173000</x:v>
      </x:c>
      <x:c r="E388" s="42" t="str">
        <x:v>Кузнецов Павел</x:v>
      </x:c>
      <x:c r="F388" s="41" t="n">
        <x:v>1</x:v>
      </x:c>
      <x:c r="G388" s="32" t="str">
        <x:v>Крепёж</x:v>
      </x:c>
      <x:c r="H388" s="41" t="n">
        <x:f>C388-C387</x:f>
        <x:v>30</x:v>
      </x:c>
    </x:row>
    <x:row r="389" ht="22" customHeight="1">
      <x:c r="A389" s="33" t="str">
        <x:v>КЛ-012</x:v>
      </x:c>
      <x:c r="B389" s="33" t="str">
        <x:v>ООО «ОптМеханика»</x:v>
      </x:c>
      <x:c r="C389" s="34" t="n">
        <x:v>45720</x:v>
      </x:c>
      <x:c r="D389" s="40" t="n">
        <x:v>174000</x:v>
      </x:c>
      <x:c r="E389" s="42" t="str">
        <x:v>Кузнецов Павел</x:v>
      </x:c>
      <x:c r="F389" s="41" t="n">
        <x:v>1</x:v>
      </x:c>
      <x:c r="G389" s="32" t="str">
        <x:v>Крепёж</x:v>
      </x:c>
      <x:c r="H389" s="41" t="n">
        <x:f>C389-C388</x:f>
        <x:v>30</x:v>
      </x:c>
    </x:row>
    <x:row r="390" ht="22" customHeight="1">
      <x:c r="A390" s="33" t="str">
        <x:v>КЛ-012</x:v>
      </x:c>
      <x:c r="B390" s="33" t="str">
        <x:v>ООО «ОптМеханика»</x:v>
      </x:c>
      <x:c r="C390" s="34" t="n">
        <x:v>45750</x:v>
      </x:c>
      <x:c r="D390" s="40" t="n">
        <x:v>175000</x:v>
      </x:c>
      <x:c r="E390" s="42" t="str">
        <x:v>Кузнецов Павел</x:v>
      </x:c>
      <x:c r="F390" s="41" t="n">
        <x:v>1</x:v>
      </x:c>
      <x:c r="G390" s="32" t="str">
        <x:v>Крепёж</x:v>
      </x:c>
      <x:c r="H390" s="41" t="n">
        <x:f>C390-C389</x:f>
        <x:v>30</x:v>
      </x:c>
    </x:row>
    <x:row r="391" ht="22" customHeight="1">
      <x:c r="A391" s="33" t="str">
        <x:v>КЛ-012</x:v>
      </x:c>
      <x:c r="B391" s="33" t="str">
        <x:v>ООО «ОптМеханика»</x:v>
      </x:c>
      <x:c r="C391" s="34" t="n">
        <x:v>45780</x:v>
      </x:c>
      <x:c r="D391" s="40" t="n">
        <x:v>173000</x:v>
      </x:c>
      <x:c r="E391" s="42" t="str">
        <x:v>Кузнецов Павел</x:v>
      </x:c>
      <x:c r="F391" s="41" t="n">
        <x:v>1</x:v>
      </x:c>
      <x:c r="G391" s="32" t="str">
        <x:v>Крепёж</x:v>
      </x:c>
      <x:c r="H391" s="41" t="n">
        <x:f>C391-C390</x:f>
        <x:v>30</x:v>
      </x:c>
    </x:row>
    <x:row r="392" ht="22" customHeight="1">
      <x:c r="A392" s="33" t="str">
        <x:v>КЛ-012</x:v>
      </x:c>
      <x:c r="B392" s="33" t="str">
        <x:v>ООО «ОптМеханика»</x:v>
      </x:c>
      <x:c r="C392" s="34" t="n">
        <x:v>45810</x:v>
      </x:c>
      <x:c r="D392" s="40" t="n">
        <x:v>174000</x:v>
      </x:c>
      <x:c r="E392" s="42" t="str">
        <x:v>Кузнецов Павел</x:v>
      </x:c>
      <x:c r="F392" s="41" t="n">
        <x:v>1</x:v>
      </x:c>
      <x:c r="G392" s="32" t="str">
        <x:v>Крепёж</x:v>
      </x:c>
      <x:c r="H392" s="41" t="n">
        <x:f>C392-C391</x:f>
        <x:v>30</x:v>
      </x:c>
    </x:row>
    <x:row r="393" ht="22" customHeight="1">
      <x:c r="A393" s="33" t="str">
        <x:v>КЛ-012</x:v>
      </x:c>
      <x:c r="B393" s="33" t="str">
        <x:v>ООО «ОптМеханика»</x:v>
      </x:c>
      <x:c r="C393" s="34" t="n">
        <x:v>45840</x:v>
      </x:c>
      <x:c r="D393" s="40" t="n">
        <x:v>175000</x:v>
      </x:c>
      <x:c r="E393" s="42" t="str">
        <x:v>Кузнецов Павел</x:v>
      </x:c>
      <x:c r="F393" s="41" t="n">
        <x:v>1</x:v>
      </x:c>
      <x:c r="G393" s="32" t="str">
        <x:v>Крепёж</x:v>
      </x:c>
      <x:c r="H393" s="41" t="n">
        <x:f>C393-C392</x:f>
        <x:v>30</x:v>
      </x:c>
    </x:row>
    <x:row r="394" ht="22" customHeight="1">
      <x:c r="A394" s="33" t="str">
        <x:v>КЛ-012</x:v>
      </x:c>
      <x:c r="B394" s="33" t="str">
        <x:v>ООО «ОптМеханика»</x:v>
      </x:c>
      <x:c r="C394" s="34" t="n">
        <x:v>45870</x:v>
      </x:c>
      <x:c r="D394" s="40" t="n">
        <x:v>173000</x:v>
      </x:c>
      <x:c r="E394" s="42" t="str">
        <x:v>Кузнецов Павел</x:v>
      </x:c>
      <x:c r="F394" s="41" t="n">
        <x:v>1</x:v>
      </x:c>
      <x:c r="G394" s="32" t="str">
        <x:v>Крепёж</x:v>
      </x:c>
      <x:c r="H394" s="41" t="n">
        <x:f>C394-C393</x:f>
        <x:v>30</x:v>
      </x:c>
    </x:row>
    <x:row r="395" ht="22" customHeight="1">
      <x:c r="A395" s="33" t="str">
        <x:v>КЛ-012</x:v>
      </x:c>
      <x:c r="B395" s="33" t="str">
        <x:v>ООО «ОптМеханика»</x:v>
      </x:c>
      <x:c r="C395" s="34" t="n">
        <x:v>45900</x:v>
      </x:c>
      <x:c r="D395" s="40" t="n">
        <x:v>174000</x:v>
      </x:c>
      <x:c r="E395" s="42" t="str">
        <x:v>Кузнецов Павел</x:v>
      </x:c>
      <x:c r="F395" s="41" t="n">
        <x:v>1</x:v>
      </x:c>
      <x:c r="G395" s="32" t="str">
        <x:v>Крепёж</x:v>
      </x:c>
      <x:c r="H395" s="41" t="n">
        <x:f>C395-C394</x:f>
        <x:v>30</x:v>
      </x:c>
    </x:row>
    <x:row r="396" ht="22" customHeight="1">
      <x:c r="A396" s="33" t="str">
        <x:v>КЛ-012</x:v>
      </x:c>
      <x:c r="B396" s="33" t="str">
        <x:v>ООО «ОптМеханика»</x:v>
      </x:c>
      <x:c r="C396" s="34" t="n">
        <x:v>45930</x:v>
      </x:c>
      <x:c r="D396" s="40" t="n">
        <x:v>175000</x:v>
      </x:c>
      <x:c r="E396" s="42" t="str">
        <x:v>Кузнецов Павел</x:v>
      </x:c>
      <x:c r="F396" s="41" t="n">
        <x:v>1</x:v>
      </x:c>
      <x:c r="G396" s="32" t="str">
        <x:v>Крепёж</x:v>
      </x:c>
      <x:c r="H396" s="41" t="n">
        <x:f>C396-C395</x:f>
        <x:v>30</x:v>
      </x:c>
    </x:row>
    <x:row r="397" ht="22" customHeight="1">
      <x:c r="A397" s="33" t="str">
        <x:v>КЛ-012</x:v>
      </x:c>
      <x:c r="B397" s="33" t="str">
        <x:v>ООО «ОптМеханика»</x:v>
      </x:c>
      <x:c r="C397" s="34" t="n">
        <x:v>45960</x:v>
      </x:c>
      <x:c r="D397" s="40" t="n">
        <x:v>173000</x:v>
      </x:c>
      <x:c r="E397" s="42" t="str">
        <x:v>Кузнецов Павел</x:v>
      </x:c>
      <x:c r="F397" s="41" t="n">
        <x:v>1</x:v>
      </x:c>
      <x:c r="G397" s="32" t="str">
        <x:v>Крепёж</x:v>
      </x:c>
      <x:c r="H397" s="41" t="n">
        <x:f>C397-C396</x:f>
        <x:v>30</x:v>
      </x:c>
    </x:row>
    <x:row r="398" ht="22" customHeight="1">
      <x:c r="A398" s="33" t="str">
        <x:v>КЛ-012</x:v>
      </x:c>
      <x:c r="B398" s="33" t="str">
        <x:v>ООО «ОптМеханика»</x:v>
      </x:c>
      <x:c r="C398" s="34" t="n">
        <x:v>45990</x:v>
      </x:c>
      <x:c r="D398" s="40" t="n">
        <x:v>174000</x:v>
      </x:c>
      <x:c r="E398" s="42" t="str">
        <x:v>Кузнецов Павел</x:v>
      </x:c>
      <x:c r="F398" s="41" t="n">
        <x:v>1</x:v>
      </x:c>
      <x:c r="G398" s="32" t="str">
        <x:v>Крепёж</x:v>
      </x:c>
      <x:c r="H398" s="41" t="n">
        <x:f>C398-C397</x:f>
        <x:v>30</x:v>
      </x:c>
    </x:row>
    <x:row r="399" ht="22" customHeight="1">
      <x:c r="A399" s="33" t="str">
        <x:v>КЛ-012</x:v>
      </x:c>
      <x:c r="B399" s="33" t="str">
        <x:v>ООО «ОптМеханика»</x:v>
      </x:c>
      <x:c r="C399" s="34" t="n">
        <x:v>46020</x:v>
      </x:c>
      <x:c r="D399" s="40" t="n">
        <x:v>175000</x:v>
      </x:c>
      <x:c r="E399" s="42" t="str">
        <x:v>Кузнецов Павел</x:v>
      </x:c>
      <x:c r="F399" s="41" t="n">
        <x:v>1</x:v>
      </x:c>
      <x:c r="G399" s="32" t="str">
        <x:v>Крепёж</x:v>
      </x:c>
      <x:c r="H399" s="41" t="n">
        <x:f>C399-C398</x:f>
        <x:v>30</x:v>
      </x:c>
    </x:row>
    <x:row r="400" ht="22" customHeight="1">
      <x:c r="A400" s="33" t="str">
        <x:v>КЛ-012</x:v>
      </x:c>
      <x:c r="B400" s="33" t="str">
        <x:v>ООО «ОптМеханика»</x:v>
      </x:c>
      <x:c r="C400" s="34" t="n">
        <x:v>46050</x:v>
      </x:c>
      <x:c r="D400" s="40" t="n">
        <x:v>173000</x:v>
      </x:c>
      <x:c r="E400" s="42" t="str">
        <x:v>Кузнецов Павел</x:v>
      </x:c>
      <x:c r="F400" s="41" t="n">
        <x:v>1</x:v>
      </x:c>
      <x:c r="G400" s="32" t="str">
        <x:v>Крепёж</x:v>
      </x:c>
      <x:c r="H400" s="41" t="n">
        <x:f>C400-C399</x:f>
        <x:v>30</x:v>
      </x:c>
    </x:row>
    <x:row r="401" ht="22" customHeight="1">
      <x:c r="A401" s="33" t="str">
        <x:v>КЛ-012</x:v>
      </x:c>
      <x:c r="B401" s="33" t="str">
        <x:v>ООО «ОптМеханика»</x:v>
      </x:c>
      <x:c r="C401" s="34" t="n">
        <x:v>46080</x:v>
      </x:c>
      <x:c r="D401" s="40" t="n">
        <x:v>174000</x:v>
      </x:c>
      <x:c r="E401" s="42" t="str">
        <x:v>Кузнецов Павел</x:v>
      </x:c>
      <x:c r="F401" s="41" t="n">
        <x:v>1</x:v>
      </x:c>
      <x:c r="G401" s="32" t="str">
        <x:v>Крепёж</x:v>
      </x:c>
      <x:c r="H401" s="41" t="n">
        <x:f>C401-C400</x:f>
        <x:v>30</x:v>
      </x:c>
    </x:row>
    <x:row r="402" ht="22" customHeight="1">
      <x:c r="A402" s="33" t="str">
        <x:v>КЛ-012</x:v>
      </x:c>
      <x:c r="B402" s="33" t="str">
        <x:v>ООО «ОптМеханика»</x:v>
      </x:c>
      <x:c r="C402" s="34" t="n">
        <x:v>46110</x:v>
      </x:c>
      <x:c r="D402" s="40" t="n">
        <x:v>175000</x:v>
      </x:c>
      <x:c r="E402" s="42" t="str">
        <x:v>Кузнецов Павел</x:v>
      </x:c>
      <x:c r="F402" s="41" t="n">
        <x:v>1</x:v>
      </x:c>
      <x:c r="G402" s="32" t="str">
        <x:v>Крепёж</x:v>
      </x:c>
      <x:c r="H402" s="41" t="n">
        <x:f>C402-C401</x:f>
        <x:v>30</x:v>
      </x:c>
    </x:row>
    <x:row r="403" ht="22" customHeight="1">
      <x:c r="A403" s="33" t="str">
        <x:v>КЛ-012</x:v>
      </x:c>
      <x:c r="B403" s="33" t="str">
        <x:v>ООО «ОптМеханика»</x:v>
      </x:c>
      <x:c r="C403" s="34" t="n">
        <x:v>46140</x:v>
      </x:c>
      <x:c r="D403" s="40" t="n">
        <x:v>173000</x:v>
      </x:c>
      <x:c r="E403" s="42" t="str">
        <x:v>Кузнецов Павел</x:v>
      </x:c>
      <x:c r="F403" s="41" t="n">
        <x:v>1</x:v>
      </x:c>
      <x:c r="G403" s="32" t="str">
        <x:v>Крепёж</x:v>
      </x:c>
      <x:c r="H403" s="41" t="n">
        <x:f>C403-C402</x:f>
        <x:v>30</x:v>
      </x:c>
    </x:row>
    <x:row r="404" ht="22" customHeight="1">
      <x:c r="A404" s="33" t="str">
        <x:v>КЛ-013</x:v>
      </x:c>
      <x:c r="B404" s="33" t="str">
        <x:v>ООО «БазисИнструмент»</x:v>
      </x:c>
      <x:c r="C404" s="34" t="n">
        <x:v>45195</x:v>
      </x:c>
      <x:c r="D404" s="40" t="n">
        <x:v>186000</x:v>
      </x:c>
      <x:c r="E404" s="42" t="str">
        <x:v>Иванова Анна</x:v>
      </x:c>
      <x:c r="F404" s="41" t="n">
        <x:v>1</x:v>
      </x:c>
      <x:c r="G404" s="32" t="str">
        <x:v>Кабель</x:v>
      </x:c>
      <x:c r="H404" s="41"/>
    </x:row>
    <x:row r="405" ht="22" customHeight="1">
      <x:c r="A405" s="33" t="str">
        <x:v>КЛ-013</x:v>
      </x:c>
      <x:c r="B405" s="33" t="str">
        <x:v>ООО «БазисИнструмент»</x:v>
      </x:c>
      <x:c r="C405" s="34" t="n">
        <x:v>45225</x:v>
      </x:c>
      <x:c r="D405" s="40" t="n">
        <x:v>187000</x:v>
      </x:c>
      <x:c r="E405" s="42" t="str">
        <x:v>Иванова Анна</x:v>
      </x:c>
      <x:c r="F405" s="41" t="n">
        <x:v>1</x:v>
      </x:c>
      <x:c r="G405" s="32" t="str">
        <x:v>Кабель</x:v>
      </x:c>
      <x:c r="H405" s="41" t="n">
        <x:f>C405-C404</x:f>
        <x:v>30</x:v>
      </x:c>
    </x:row>
    <x:row r="406" ht="22" customHeight="1">
      <x:c r="A406" s="33" t="str">
        <x:v>КЛ-013</x:v>
      </x:c>
      <x:c r="B406" s="33" t="str">
        <x:v>ООО «БазисИнструмент»</x:v>
      </x:c>
      <x:c r="C406" s="34" t="n">
        <x:v>45255</x:v>
      </x:c>
      <x:c r="D406" s="40" t="n">
        <x:v>185000</x:v>
      </x:c>
      <x:c r="E406" s="42" t="str">
        <x:v>Иванова Анна</x:v>
      </x:c>
      <x:c r="F406" s="41" t="n">
        <x:v>1</x:v>
      </x:c>
      <x:c r="G406" s="32" t="str">
        <x:v>Кабель</x:v>
      </x:c>
      <x:c r="H406" s="41" t="n">
        <x:f>C406-C405</x:f>
        <x:v>30</x:v>
      </x:c>
    </x:row>
    <x:row r="407" ht="22" customHeight="1">
      <x:c r="A407" s="33" t="str">
        <x:v>КЛ-013</x:v>
      </x:c>
      <x:c r="B407" s="33" t="str">
        <x:v>ООО «БазисИнструмент»</x:v>
      </x:c>
      <x:c r="C407" s="34" t="n">
        <x:v>45285</x:v>
      </x:c>
      <x:c r="D407" s="40" t="n">
        <x:v>186000</x:v>
      </x:c>
      <x:c r="E407" s="42" t="str">
        <x:v>Иванова Анна</x:v>
      </x:c>
      <x:c r="F407" s="41" t="n">
        <x:v>1</x:v>
      </x:c>
      <x:c r="G407" s="32" t="str">
        <x:v>Кабель</x:v>
      </x:c>
      <x:c r="H407" s="41" t="n">
        <x:f>C407-C406</x:f>
        <x:v>30</x:v>
      </x:c>
    </x:row>
    <x:row r="408" ht="22" customHeight="1">
      <x:c r="A408" s="33" t="str">
        <x:v>КЛ-013</x:v>
      </x:c>
      <x:c r="B408" s="33" t="str">
        <x:v>ООО «БазисИнструмент»</x:v>
      </x:c>
      <x:c r="C408" s="34" t="n">
        <x:v>45315</x:v>
      </x:c>
      <x:c r="D408" s="40" t="n">
        <x:v>187000</x:v>
      </x:c>
      <x:c r="E408" s="42" t="str">
        <x:v>Иванова Анна</x:v>
      </x:c>
      <x:c r="F408" s="41" t="n">
        <x:v>1</x:v>
      </x:c>
      <x:c r="G408" s="32" t="str">
        <x:v>Кабель</x:v>
      </x:c>
      <x:c r="H408" s="41" t="n">
        <x:f>C408-C407</x:f>
        <x:v>30</x:v>
      </x:c>
    </x:row>
    <x:row r="409" ht="22" customHeight="1">
      <x:c r="A409" s="33" t="str">
        <x:v>КЛ-013</x:v>
      </x:c>
      <x:c r="B409" s="33" t="str">
        <x:v>ООО «БазисИнструмент»</x:v>
      </x:c>
      <x:c r="C409" s="34" t="n">
        <x:v>45345</x:v>
      </x:c>
      <x:c r="D409" s="40" t="n">
        <x:v>185000</x:v>
      </x:c>
      <x:c r="E409" s="42" t="str">
        <x:v>Иванова Анна</x:v>
      </x:c>
      <x:c r="F409" s="41" t="n">
        <x:v>1</x:v>
      </x:c>
      <x:c r="G409" s="32" t="str">
        <x:v>Кабель</x:v>
      </x:c>
      <x:c r="H409" s="41" t="n">
        <x:f>C409-C408</x:f>
        <x:v>30</x:v>
      </x:c>
    </x:row>
    <x:row r="410" ht="22" customHeight="1">
      <x:c r="A410" s="33" t="str">
        <x:v>КЛ-013</x:v>
      </x:c>
      <x:c r="B410" s="33" t="str">
        <x:v>ООО «БазисИнструмент»</x:v>
      </x:c>
      <x:c r="C410" s="34" t="n">
        <x:v>45375</x:v>
      </x:c>
      <x:c r="D410" s="40" t="n">
        <x:v>186000</x:v>
      </x:c>
      <x:c r="E410" s="42" t="str">
        <x:v>Иванова Анна</x:v>
      </x:c>
      <x:c r="F410" s="41" t="n">
        <x:v>1</x:v>
      </x:c>
      <x:c r="G410" s="32" t="str">
        <x:v>Кабель</x:v>
      </x:c>
      <x:c r="H410" s="41" t="n">
        <x:f>C410-C409</x:f>
        <x:v>30</x:v>
      </x:c>
    </x:row>
    <x:row r="411" ht="22" customHeight="1">
      <x:c r="A411" s="33" t="str">
        <x:v>КЛ-013</x:v>
      </x:c>
      <x:c r="B411" s="33" t="str">
        <x:v>ООО «БазисИнструмент»</x:v>
      </x:c>
      <x:c r="C411" s="34" t="n">
        <x:v>45405</x:v>
      </x:c>
      <x:c r="D411" s="40" t="n">
        <x:v>187000</x:v>
      </x:c>
      <x:c r="E411" s="42" t="str">
        <x:v>Иванова Анна</x:v>
      </x:c>
      <x:c r="F411" s="41" t="n">
        <x:v>1</x:v>
      </x:c>
      <x:c r="G411" s="32" t="str">
        <x:v>Кабель</x:v>
      </x:c>
      <x:c r="H411" s="41" t="n">
        <x:f>C411-C410</x:f>
        <x:v>30</x:v>
      </x:c>
    </x:row>
    <x:row r="412" ht="22" customHeight="1">
      <x:c r="A412" s="33" t="str">
        <x:v>КЛ-013</x:v>
      </x:c>
      <x:c r="B412" s="33" t="str">
        <x:v>ООО «БазисИнструмент»</x:v>
      </x:c>
      <x:c r="C412" s="34" t="n">
        <x:v>45435</x:v>
      </x:c>
      <x:c r="D412" s="40" t="n">
        <x:v>185000</x:v>
      </x:c>
      <x:c r="E412" s="42" t="str">
        <x:v>Иванова Анна</x:v>
      </x:c>
      <x:c r="F412" s="41" t="n">
        <x:v>1</x:v>
      </x:c>
      <x:c r="G412" s="32" t="str">
        <x:v>Кабель</x:v>
      </x:c>
      <x:c r="H412" s="41" t="n">
        <x:f>C412-C411</x:f>
        <x:v>30</x:v>
      </x:c>
    </x:row>
    <x:row r="413" ht="22" customHeight="1">
      <x:c r="A413" s="33" t="str">
        <x:v>КЛ-013</x:v>
      </x:c>
      <x:c r="B413" s="33" t="str">
        <x:v>ООО «БазисИнструмент»</x:v>
      </x:c>
      <x:c r="C413" s="34" t="n">
        <x:v>45465</x:v>
      </x:c>
      <x:c r="D413" s="40" t="n">
        <x:v>186000</x:v>
      </x:c>
      <x:c r="E413" s="42" t="str">
        <x:v>Иванова Анна</x:v>
      </x:c>
      <x:c r="F413" s="41" t="n">
        <x:v>1</x:v>
      </x:c>
      <x:c r="G413" s="32" t="str">
        <x:v>Кабель</x:v>
      </x:c>
      <x:c r="H413" s="41" t="n">
        <x:f>C413-C412</x:f>
        <x:v>30</x:v>
      </x:c>
    </x:row>
    <x:row r="414" ht="22" customHeight="1">
      <x:c r="A414" s="33" t="str">
        <x:v>КЛ-013</x:v>
      </x:c>
      <x:c r="B414" s="33" t="str">
        <x:v>ООО «БазисИнструмент»</x:v>
      </x:c>
      <x:c r="C414" s="34" t="n">
        <x:v>45495</x:v>
      </x:c>
      <x:c r="D414" s="40" t="n">
        <x:v>187000</x:v>
      </x:c>
      <x:c r="E414" s="42" t="str">
        <x:v>Иванова Анна</x:v>
      </x:c>
      <x:c r="F414" s="41" t="n">
        <x:v>1</x:v>
      </x:c>
      <x:c r="G414" s="32" t="str">
        <x:v>Кабель</x:v>
      </x:c>
      <x:c r="H414" s="41" t="n">
        <x:f>C414-C413</x:f>
        <x:v>30</x:v>
      </x:c>
    </x:row>
    <x:row r="415" ht="22" customHeight="1">
      <x:c r="A415" s="33" t="str">
        <x:v>КЛ-013</x:v>
      </x:c>
      <x:c r="B415" s="33" t="str">
        <x:v>ООО «БазисИнструмент»</x:v>
      </x:c>
      <x:c r="C415" s="34" t="n">
        <x:v>45525</x:v>
      </x:c>
      <x:c r="D415" s="40" t="n">
        <x:v>185000</x:v>
      </x:c>
      <x:c r="E415" s="42" t="str">
        <x:v>Иванова Анна</x:v>
      </x:c>
      <x:c r="F415" s="41" t="n">
        <x:v>1</x:v>
      </x:c>
      <x:c r="G415" s="32" t="str">
        <x:v>Кабель</x:v>
      </x:c>
      <x:c r="H415" s="41" t="n">
        <x:f>C415-C414</x:f>
        <x:v>30</x:v>
      </x:c>
    </x:row>
    <x:row r="416" ht="22" customHeight="1">
      <x:c r="A416" s="33" t="str">
        <x:v>КЛ-013</x:v>
      </x:c>
      <x:c r="B416" s="33" t="str">
        <x:v>ООО «БазисИнструмент»</x:v>
      </x:c>
      <x:c r="C416" s="34" t="n">
        <x:v>45555</x:v>
      </x:c>
      <x:c r="D416" s="40" t="n">
        <x:v>186000</x:v>
      </x:c>
      <x:c r="E416" s="42" t="str">
        <x:v>Иванова Анна</x:v>
      </x:c>
      <x:c r="F416" s="41" t="n">
        <x:v>1</x:v>
      </x:c>
      <x:c r="G416" s="32" t="str">
        <x:v>Кабель</x:v>
      </x:c>
      <x:c r="H416" s="41" t="n">
        <x:f>C416-C415</x:f>
        <x:v>30</x:v>
      </x:c>
    </x:row>
    <x:row r="417" ht="22" customHeight="1">
      <x:c r="A417" s="33" t="str">
        <x:v>КЛ-013</x:v>
      </x:c>
      <x:c r="B417" s="33" t="str">
        <x:v>ООО «БазисИнструмент»</x:v>
      </x:c>
      <x:c r="C417" s="34" t="n">
        <x:v>45585</x:v>
      </x:c>
      <x:c r="D417" s="40" t="n">
        <x:v>187000</x:v>
      </x:c>
      <x:c r="E417" s="42" t="str">
        <x:v>Иванова Анна</x:v>
      </x:c>
      <x:c r="F417" s="41" t="n">
        <x:v>1</x:v>
      </x:c>
      <x:c r="G417" s="32" t="str">
        <x:v>Кабель</x:v>
      </x:c>
      <x:c r="H417" s="41" t="n">
        <x:f>C417-C416</x:f>
        <x:v>30</x:v>
      </x:c>
    </x:row>
    <x:row r="418" ht="22" customHeight="1">
      <x:c r="A418" s="33" t="str">
        <x:v>КЛ-013</x:v>
      </x:c>
      <x:c r="B418" s="33" t="str">
        <x:v>ООО «БазисИнструмент»</x:v>
      </x:c>
      <x:c r="C418" s="34" t="n">
        <x:v>45615</x:v>
      </x:c>
      <x:c r="D418" s="40" t="n">
        <x:v>185000</x:v>
      </x:c>
      <x:c r="E418" s="42" t="str">
        <x:v>Иванова Анна</x:v>
      </x:c>
      <x:c r="F418" s="41" t="n">
        <x:v>1</x:v>
      </x:c>
      <x:c r="G418" s="32" t="str">
        <x:v>Кабель</x:v>
      </x:c>
      <x:c r="H418" s="41" t="n">
        <x:f>C418-C417</x:f>
        <x:v>30</x:v>
      </x:c>
    </x:row>
    <x:row r="419" ht="22" customHeight="1">
      <x:c r="A419" s="33" t="str">
        <x:v>КЛ-013</x:v>
      </x:c>
      <x:c r="B419" s="33" t="str">
        <x:v>ООО «БазисИнструмент»</x:v>
      </x:c>
      <x:c r="C419" s="34" t="n">
        <x:v>45645</x:v>
      </x:c>
      <x:c r="D419" s="40" t="n">
        <x:v>186000</x:v>
      </x:c>
      <x:c r="E419" s="42" t="str">
        <x:v>Иванова Анна</x:v>
      </x:c>
      <x:c r="F419" s="41" t="n">
        <x:v>1</x:v>
      </x:c>
      <x:c r="G419" s="32" t="str">
        <x:v>Кабель</x:v>
      </x:c>
      <x:c r="H419" s="41" t="n">
        <x:f>C419-C418</x:f>
        <x:v>30</x:v>
      </x:c>
    </x:row>
    <x:row r="420" ht="22" customHeight="1">
      <x:c r="A420" s="33" t="str">
        <x:v>КЛ-013</x:v>
      </x:c>
      <x:c r="B420" s="33" t="str">
        <x:v>ООО «БазисИнструмент»</x:v>
      </x:c>
      <x:c r="C420" s="34" t="n">
        <x:v>45675</x:v>
      </x:c>
      <x:c r="D420" s="40" t="n">
        <x:v>187000</x:v>
      </x:c>
      <x:c r="E420" s="42" t="str">
        <x:v>Иванова Анна</x:v>
      </x:c>
      <x:c r="F420" s="41" t="n">
        <x:v>1</x:v>
      </x:c>
      <x:c r="G420" s="32" t="str">
        <x:v>Кабель</x:v>
      </x:c>
      <x:c r="H420" s="41" t="n">
        <x:f>C420-C419</x:f>
        <x:v>30</x:v>
      </x:c>
    </x:row>
    <x:row r="421" ht="22" customHeight="1">
      <x:c r="A421" s="33" t="str">
        <x:v>КЛ-013</x:v>
      </x:c>
      <x:c r="B421" s="33" t="str">
        <x:v>ООО «БазисИнструмент»</x:v>
      </x:c>
      <x:c r="C421" s="34" t="n">
        <x:v>45705</x:v>
      </x:c>
      <x:c r="D421" s="40" t="n">
        <x:v>185000</x:v>
      </x:c>
      <x:c r="E421" s="42" t="str">
        <x:v>Иванова Анна</x:v>
      </x:c>
      <x:c r="F421" s="41" t="n">
        <x:v>1</x:v>
      </x:c>
      <x:c r="G421" s="32" t="str">
        <x:v>Кабель</x:v>
      </x:c>
      <x:c r="H421" s="41" t="n">
        <x:f>C421-C420</x:f>
        <x:v>30</x:v>
      </x:c>
    </x:row>
    <x:row r="422" ht="22" customHeight="1">
      <x:c r="A422" s="33" t="str">
        <x:v>КЛ-013</x:v>
      </x:c>
      <x:c r="B422" s="33" t="str">
        <x:v>ООО «БазисИнструмент»</x:v>
      </x:c>
      <x:c r="C422" s="34" t="n">
        <x:v>45735</x:v>
      </x:c>
      <x:c r="D422" s="40" t="n">
        <x:v>186000</x:v>
      </x:c>
      <x:c r="E422" s="42" t="str">
        <x:v>Иванова Анна</x:v>
      </x:c>
      <x:c r="F422" s="41" t="n">
        <x:v>1</x:v>
      </x:c>
      <x:c r="G422" s="32" t="str">
        <x:v>Кабель</x:v>
      </x:c>
      <x:c r="H422" s="41" t="n">
        <x:f>C422-C421</x:f>
        <x:v>30</x:v>
      </x:c>
    </x:row>
    <x:row r="423" ht="22" customHeight="1">
      <x:c r="A423" s="33" t="str">
        <x:v>КЛ-013</x:v>
      </x:c>
      <x:c r="B423" s="33" t="str">
        <x:v>ООО «БазисИнструмент»</x:v>
      </x:c>
      <x:c r="C423" s="34" t="n">
        <x:v>45765</x:v>
      </x:c>
      <x:c r="D423" s="40" t="n">
        <x:v>187000</x:v>
      </x:c>
      <x:c r="E423" s="42" t="str">
        <x:v>Иванова Анна</x:v>
      </x:c>
      <x:c r="F423" s="41" t="n">
        <x:v>1</x:v>
      </x:c>
      <x:c r="G423" s="32" t="str">
        <x:v>Кабель</x:v>
      </x:c>
      <x:c r="H423" s="41" t="n">
        <x:f>C423-C422</x:f>
        <x:v>30</x:v>
      </x:c>
    </x:row>
    <x:row r="424" ht="22" customHeight="1">
      <x:c r="A424" s="33" t="str">
        <x:v>КЛ-013</x:v>
      </x:c>
      <x:c r="B424" s="33" t="str">
        <x:v>ООО «БазисИнструмент»</x:v>
      </x:c>
      <x:c r="C424" s="34" t="n">
        <x:v>45795</x:v>
      </x:c>
      <x:c r="D424" s="40" t="n">
        <x:v>185000</x:v>
      </x:c>
      <x:c r="E424" s="42" t="str">
        <x:v>Иванова Анна</x:v>
      </x:c>
      <x:c r="F424" s="41" t="n">
        <x:v>1</x:v>
      </x:c>
      <x:c r="G424" s="32" t="str">
        <x:v>Кабель</x:v>
      </x:c>
      <x:c r="H424" s="41" t="n">
        <x:f>C424-C423</x:f>
        <x:v>30</x:v>
      </x:c>
    </x:row>
    <x:row r="425" ht="22" customHeight="1">
      <x:c r="A425" s="33" t="str">
        <x:v>КЛ-013</x:v>
      </x:c>
      <x:c r="B425" s="33" t="str">
        <x:v>ООО «БазисИнструмент»</x:v>
      </x:c>
      <x:c r="C425" s="34" t="n">
        <x:v>45825</x:v>
      </x:c>
      <x:c r="D425" s="40" t="n">
        <x:v>186000</x:v>
      </x:c>
      <x:c r="E425" s="42" t="str">
        <x:v>Иванова Анна</x:v>
      </x:c>
      <x:c r="F425" s="41" t="n">
        <x:v>1</x:v>
      </x:c>
      <x:c r="G425" s="32" t="str">
        <x:v>Кабель</x:v>
      </x:c>
      <x:c r="H425" s="41" t="n">
        <x:f>C425-C424</x:f>
        <x:v>30</x:v>
      </x:c>
    </x:row>
    <x:row r="426" ht="22" customHeight="1">
      <x:c r="A426" s="33" t="str">
        <x:v>КЛ-013</x:v>
      </x:c>
      <x:c r="B426" s="33" t="str">
        <x:v>ООО «БазисИнструмент»</x:v>
      </x:c>
      <x:c r="C426" s="34" t="n">
        <x:v>45855</x:v>
      </x:c>
      <x:c r="D426" s="40" t="n">
        <x:v>187000</x:v>
      </x:c>
      <x:c r="E426" s="42" t="str">
        <x:v>Иванова Анна</x:v>
      </x:c>
      <x:c r="F426" s="41" t="n">
        <x:v>1</x:v>
      </x:c>
      <x:c r="G426" s="32" t="str">
        <x:v>Кабель</x:v>
      </x:c>
      <x:c r="H426" s="41" t="n">
        <x:f>C426-C425</x:f>
        <x:v>30</x:v>
      </x:c>
    </x:row>
    <x:row r="427" ht="22" customHeight="1">
      <x:c r="A427" s="33" t="str">
        <x:v>КЛ-013</x:v>
      </x:c>
      <x:c r="B427" s="33" t="str">
        <x:v>ООО «БазисИнструмент»</x:v>
      </x:c>
      <x:c r="C427" s="34" t="n">
        <x:v>45885</x:v>
      </x:c>
      <x:c r="D427" s="40" t="n">
        <x:v>185000</x:v>
      </x:c>
      <x:c r="E427" s="42" t="str">
        <x:v>Иванова Анна</x:v>
      </x:c>
      <x:c r="F427" s="41" t="n">
        <x:v>1</x:v>
      </x:c>
      <x:c r="G427" s="32" t="str">
        <x:v>Кабель</x:v>
      </x:c>
      <x:c r="H427" s="41" t="n">
        <x:f>C427-C426</x:f>
        <x:v>30</x:v>
      </x:c>
    </x:row>
    <x:row r="428" ht="22" customHeight="1">
      <x:c r="A428" s="33" t="str">
        <x:v>КЛ-013</x:v>
      </x:c>
      <x:c r="B428" s="33" t="str">
        <x:v>ООО «БазисИнструмент»</x:v>
      </x:c>
      <x:c r="C428" s="34" t="n">
        <x:v>45915</x:v>
      </x:c>
      <x:c r="D428" s="40" t="n">
        <x:v>186000</x:v>
      </x:c>
      <x:c r="E428" s="42" t="str">
        <x:v>Иванова Анна</x:v>
      </x:c>
      <x:c r="F428" s="41" t="n">
        <x:v>1</x:v>
      </x:c>
      <x:c r="G428" s="32" t="str">
        <x:v>Кабель</x:v>
      </x:c>
      <x:c r="H428" s="41" t="n">
        <x:f>C428-C427</x:f>
        <x:v>30</x:v>
      </x:c>
    </x:row>
    <x:row r="429" ht="22" customHeight="1">
      <x:c r="A429" s="33" t="str">
        <x:v>КЛ-013</x:v>
      </x:c>
      <x:c r="B429" s="33" t="str">
        <x:v>ООО «БазисИнструмент»</x:v>
      </x:c>
      <x:c r="C429" s="34" t="n">
        <x:v>45945</x:v>
      </x:c>
      <x:c r="D429" s="40" t="n">
        <x:v>187000</x:v>
      </x:c>
      <x:c r="E429" s="42" t="str">
        <x:v>Иванова Анна</x:v>
      </x:c>
      <x:c r="F429" s="41" t="n">
        <x:v>1</x:v>
      </x:c>
      <x:c r="G429" s="32" t="str">
        <x:v>Кабель</x:v>
      </x:c>
      <x:c r="H429" s="41" t="n">
        <x:f>C429-C428</x:f>
        <x:v>30</x:v>
      </x:c>
    </x:row>
    <x:row r="430" ht="22" customHeight="1">
      <x:c r="A430" s="33" t="str">
        <x:v>КЛ-013</x:v>
      </x:c>
      <x:c r="B430" s="33" t="str">
        <x:v>ООО «БазисИнструмент»</x:v>
      </x:c>
      <x:c r="C430" s="34" t="n">
        <x:v>45975</x:v>
      </x:c>
      <x:c r="D430" s="40" t="n">
        <x:v>185000</x:v>
      </x:c>
      <x:c r="E430" s="42" t="str">
        <x:v>Иванова Анна</x:v>
      </x:c>
      <x:c r="F430" s="41" t="n">
        <x:v>1</x:v>
      </x:c>
      <x:c r="G430" s="32" t="str">
        <x:v>Кабель</x:v>
      </x:c>
      <x:c r="H430" s="41" t="n">
        <x:f>C430-C429</x:f>
        <x:v>30</x:v>
      </x:c>
    </x:row>
    <x:row r="431" ht="22" customHeight="1">
      <x:c r="A431" s="33" t="str">
        <x:v>КЛ-013</x:v>
      </x:c>
      <x:c r="B431" s="33" t="str">
        <x:v>ООО «БазисИнструмент»</x:v>
      </x:c>
      <x:c r="C431" s="34" t="n">
        <x:v>46005</x:v>
      </x:c>
      <x:c r="D431" s="40" t="n">
        <x:v>186000</x:v>
      </x:c>
      <x:c r="E431" s="42" t="str">
        <x:v>Иванова Анна</x:v>
      </x:c>
      <x:c r="F431" s="41" t="n">
        <x:v>1</x:v>
      </x:c>
      <x:c r="G431" s="32" t="str">
        <x:v>Кабель</x:v>
      </x:c>
      <x:c r="H431" s="41" t="n">
        <x:f>C431-C430</x:f>
        <x:v>30</x:v>
      </x:c>
    </x:row>
    <x:row r="432" ht="22" customHeight="1">
      <x:c r="A432" s="33" t="str">
        <x:v>КЛ-013</x:v>
      </x:c>
      <x:c r="B432" s="33" t="str">
        <x:v>ООО «БазисИнструмент»</x:v>
      </x:c>
      <x:c r="C432" s="34" t="n">
        <x:v>46035</x:v>
      </x:c>
      <x:c r="D432" s="40" t="n">
        <x:v>187000</x:v>
      </x:c>
      <x:c r="E432" s="42" t="str">
        <x:v>Иванова Анна</x:v>
      </x:c>
      <x:c r="F432" s="41" t="n">
        <x:v>1</x:v>
      </x:c>
      <x:c r="G432" s="32" t="str">
        <x:v>Кабель</x:v>
      </x:c>
      <x:c r="H432" s="41" t="n">
        <x:f>C432-C431</x:f>
        <x:v>30</x:v>
      </x:c>
    </x:row>
    <x:row r="433" ht="22" customHeight="1">
      <x:c r="A433" s="33" t="str">
        <x:v>КЛ-013</x:v>
      </x:c>
      <x:c r="B433" s="33" t="str">
        <x:v>ООО «БазисИнструмент»</x:v>
      </x:c>
      <x:c r="C433" s="34" t="n">
        <x:v>46065</x:v>
      </x:c>
      <x:c r="D433" s="40" t="n">
        <x:v>185000</x:v>
      </x:c>
      <x:c r="E433" s="42" t="str">
        <x:v>Иванова Анна</x:v>
      </x:c>
      <x:c r="F433" s="41" t="n">
        <x:v>1</x:v>
      </x:c>
      <x:c r="G433" s="32" t="str">
        <x:v>Кабель</x:v>
      </x:c>
      <x:c r="H433" s="41" t="n">
        <x:f>C433-C432</x:f>
        <x:v>30</x:v>
      </x:c>
    </x:row>
    <x:row r="434" ht="22" customHeight="1">
      <x:c r="A434" s="33" t="str">
        <x:v>КЛ-013</x:v>
      </x:c>
      <x:c r="B434" s="33" t="str">
        <x:v>ООО «БазисИнструмент»</x:v>
      </x:c>
      <x:c r="C434" s="34" t="n">
        <x:v>46095</x:v>
      </x:c>
      <x:c r="D434" s="40" t="n">
        <x:v>186000</x:v>
      </x:c>
      <x:c r="E434" s="42" t="str">
        <x:v>Иванова Анна</x:v>
      </x:c>
      <x:c r="F434" s="41" t="n">
        <x:v>1</x:v>
      </x:c>
      <x:c r="G434" s="32" t="str">
        <x:v>Кабель</x:v>
      </x:c>
      <x:c r="H434" s="41" t="n">
        <x:f>C434-C433</x:f>
        <x:v>30</x:v>
      </x:c>
    </x:row>
    <x:row r="435" ht="22" customHeight="1">
      <x:c r="A435" s="33" t="str">
        <x:v>КЛ-013</x:v>
      </x:c>
      <x:c r="B435" s="33" t="str">
        <x:v>ООО «БазисИнструмент»</x:v>
      </x:c>
      <x:c r="C435" s="34" t="n">
        <x:v>46125</x:v>
      </x:c>
      <x:c r="D435" s="40" t="n">
        <x:v>187000</x:v>
      </x:c>
      <x:c r="E435" s="42" t="str">
        <x:v>Иванова Анна</x:v>
      </x:c>
      <x:c r="F435" s="41" t="n">
        <x:v>1</x:v>
      </x:c>
      <x:c r="G435" s="32" t="str">
        <x:v>Кабель</x:v>
      </x:c>
      <x:c r="H435" s="41" t="n">
        <x:f>C435-C434</x:f>
        <x:v>30</x:v>
      </x:c>
    </x:row>
    <x:row r="436" ht="22" customHeight="1">
      <x:c r="A436" s="33" t="str">
        <x:v>КЛ-014</x:v>
      </x:c>
      <x:c r="B436" s="33" t="str">
        <x:v>ООО «РегионТех»</x:v>
      </x:c>
      <x:c r="C436" s="34" t="n">
        <x:v>45180</x:v>
      </x:c>
      <x:c r="D436" s="40" t="n">
        <x:v>198000</x:v>
      </x:c>
      <x:c r="E436" s="42" t="str">
        <x:v>Петров Илья</x:v>
      </x:c>
      <x:c r="F436" s="41" t="n">
        <x:v>1</x:v>
      </x:c>
      <x:c r="G436" s="32" t="str">
        <x:v>Инструмент</x:v>
      </x:c>
      <x:c r="H436" s="41"/>
    </x:row>
    <x:row r="437" ht="22" customHeight="1">
      <x:c r="A437" s="33" t="str">
        <x:v>КЛ-014</x:v>
      </x:c>
      <x:c r="B437" s="33" t="str">
        <x:v>ООО «РегионТех»</x:v>
      </x:c>
      <x:c r="C437" s="34" t="n">
        <x:v>45210</x:v>
      </x:c>
      <x:c r="D437" s="40" t="n">
        <x:v>199000</x:v>
      </x:c>
      <x:c r="E437" s="42" t="str">
        <x:v>Петров Илья</x:v>
      </x:c>
      <x:c r="F437" s="41" t="n">
        <x:v>1</x:v>
      </x:c>
      <x:c r="G437" s="32" t="str">
        <x:v>Инструмент</x:v>
      </x:c>
      <x:c r="H437" s="41" t="n">
        <x:f>C437-C436</x:f>
        <x:v>30</x:v>
      </x:c>
    </x:row>
    <x:row r="438" ht="22" customHeight="1">
      <x:c r="A438" s="33" t="str">
        <x:v>КЛ-014</x:v>
      </x:c>
      <x:c r="B438" s="33" t="str">
        <x:v>ООО «РегионТех»</x:v>
      </x:c>
      <x:c r="C438" s="34" t="n">
        <x:v>45240</x:v>
      </x:c>
      <x:c r="D438" s="40" t="n">
        <x:v>197000</x:v>
      </x:c>
      <x:c r="E438" s="42" t="str">
        <x:v>Петров Илья</x:v>
      </x:c>
      <x:c r="F438" s="41" t="n">
        <x:v>1</x:v>
      </x:c>
      <x:c r="G438" s="32" t="str">
        <x:v>Инструмент</x:v>
      </x:c>
      <x:c r="H438" s="41" t="n">
        <x:f>C438-C437</x:f>
        <x:v>30</x:v>
      </x:c>
    </x:row>
    <x:row r="439" ht="22" customHeight="1">
      <x:c r="A439" s="33" t="str">
        <x:v>КЛ-014</x:v>
      </x:c>
      <x:c r="B439" s="33" t="str">
        <x:v>ООО «РегионТех»</x:v>
      </x:c>
      <x:c r="C439" s="34" t="n">
        <x:v>45270</x:v>
      </x:c>
      <x:c r="D439" s="40" t="n">
        <x:v>198000</x:v>
      </x:c>
      <x:c r="E439" s="42" t="str">
        <x:v>Петров Илья</x:v>
      </x:c>
      <x:c r="F439" s="41" t="n">
        <x:v>1</x:v>
      </x:c>
      <x:c r="G439" s="32" t="str">
        <x:v>Инструмент</x:v>
      </x:c>
      <x:c r="H439" s="41" t="n">
        <x:f>C439-C438</x:f>
        <x:v>30</x:v>
      </x:c>
    </x:row>
    <x:row r="440" ht="22" customHeight="1">
      <x:c r="A440" s="33" t="str">
        <x:v>КЛ-014</x:v>
      </x:c>
      <x:c r="B440" s="33" t="str">
        <x:v>ООО «РегионТех»</x:v>
      </x:c>
      <x:c r="C440" s="34" t="n">
        <x:v>45300</x:v>
      </x:c>
      <x:c r="D440" s="40" t="n">
        <x:v>199000</x:v>
      </x:c>
      <x:c r="E440" s="42" t="str">
        <x:v>Петров Илья</x:v>
      </x:c>
      <x:c r="F440" s="41" t="n">
        <x:v>1</x:v>
      </x:c>
      <x:c r="G440" s="32" t="str">
        <x:v>Инструмент</x:v>
      </x:c>
      <x:c r="H440" s="41" t="n">
        <x:f>C440-C439</x:f>
        <x:v>30</x:v>
      </x:c>
    </x:row>
    <x:row r="441" ht="22" customHeight="1">
      <x:c r="A441" s="33" t="str">
        <x:v>КЛ-014</x:v>
      </x:c>
      <x:c r="B441" s="33" t="str">
        <x:v>ООО «РегионТех»</x:v>
      </x:c>
      <x:c r="C441" s="34" t="n">
        <x:v>45330</x:v>
      </x:c>
      <x:c r="D441" s="40" t="n">
        <x:v>197000</x:v>
      </x:c>
      <x:c r="E441" s="42" t="str">
        <x:v>Петров Илья</x:v>
      </x:c>
      <x:c r="F441" s="41" t="n">
        <x:v>1</x:v>
      </x:c>
      <x:c r="G441" s="32" t="str">
        <x:v>Инструмент</x:v>
      </x:c>
      <x:c r="H441" s="41" t="n">
        <x:f>C441-C440</x:f>
        <x:v>30</x:v>
      </x:c>
    </x:row>
    <x:row r="442" ht="22" customHeight="1">
      <x:c r="A442" s="33" t="str">
        <x:v>КЛ-014</x:v>
      </x:c>
      <x:c r="B442" s="33" t="str">
        <x:v>ООО «РегионТех»</x:v>
      </x:c>
      <x:c r="C442" s="34" t="n">
        <x:v>45360</x:v>
      </x:c>
      <x:c r="D442" s="40" t="n">
        <x:v>198000</x:v>
      </x:c>
      <x:c r="E442" s="42" t="str">
        <x:v>Петров Илья</x:v>
      </x:c>
      <x:c r="F442" s="41" t="n">
        <x:v>1</x:v>
      </x:c>
      <x:c r="G442" s="32" t="str">
        <x:v>Инструмент</x:v>
      </x:c>
      <x:c r="H442" s="41" t="n">
        <x:f>C442-C441</x:f>
        <x:v>30</x:v>
      </x:c>
    </x:row>
    <x:row r="443" ht="22" customHeight="1">
      <x:c r="A443" s="33" t="str">
        <x:v>КЛ-014</x:v>
      </x:c>
      <x:c r="B443" s="33" t="str">
        <x:v>ООО «РегионТех»</x:v>
      </x:c>
      <x:c r="C443" s="34" t="n">
        <x:v>45390</x:v>
      </x:c>
      <x:c r="D443" s="40" t="n">
        <x:v>199000</x:v>
      </x:c>
      <x:c r="E443" s="42" t="str">
        <x:v>Петров Илья</x:v>
      </x:c>
      <x:c r="F443" s="41" t="n">
        <x:v>1</x:v>
      </x:c>
      <x:c r="G443" s="32" t="str">
        <x:v>Инструмент</x:v>
      </x:c>
      <x:c r="H443" s="41" t="n">
        <x:f>C443-C442</x:f>
        <x:v>30</x:v>
      </x:c>
    </x:row>
    <x:row r="444" ht="22" customHeight="1">
      <x:c r="A444" s="33" t="str">
        <x:v>КЛ-014</x:v>
      </x:c>
      <x:c r="B444" s="33" t="str">
        <x:v>ООО «РегионТех»</x:v>
      </x:c>
      <x:c r="C444" s="34" t="n">
        <x:v>45420</x:v>
      </x:c>
      <x:c r="D444" s="40" t="n">
        <x:v>197000</x:v>
      </x:c>
      <x:c r="E444" s="42" t="str">
        <x:v>Петров Илья</x:v>
      </x:c>
      <x:c r="F444" s="41" t="n">
        <x:v>1</x:v>
      </x:c>
      <x:c r="G444" s="32" t="str">
        <x:v>Инструмент</x:v>
      </x:c>
      <x:c r="H444" s="41" t="n">
        <x:f>C444-C443</x:f>
        <x:v>30</x:v>
      </x:c>
    </x:row>
    <x:row r="445" ht="22" customHeight="1">
      <x:c r="A445" s="33" t="str">
        <x:v>КЛ-014</x:v>
      </x:c>
      <x:c r="B445" s="33" t="str">
        <x:v>ООО «РегионТех»</x:v>
      </x:c>
      <x:c r="C445" s="34" t="n">
        <x:v>45450</x:v>
      </x:c>
      <x:c r="D445" s="40" t="n">
        <x:v>198000</x:v>
      </x:c>
      <x:c r="E445" s="42" t="str">
        <x:v>Петров Илья</x:v>
      </x:c>
      <x:c r="F445" s="41" t="n">
        <x:v>1</x:v>
      </x:c>
      <x:c r="G445" s="32" t="str">
        <x:v>Инструмент</x:v>
      </x:c>
      <x:c r="H445" s="41" t="n">
        <x:f>C445-C444</x:f>
        <x:v>30</x:v>
      </x:c>
    </x:row>
    <x:row r="446" ht="22" customHeight="1">
      <x:c r="A446" s="33" t="str">
        <x:v>КЛ-014</x:v>
      </x:c>
      <x:c r="B446" s="33" t="str">
        <x:v>ООО «РегионТех»</x:v>
      </x:c>
      <x:c r="C446" s="34" t="n">
        <x:v>45480</x:v>
      </x:c>
      <x:c r="D446" s="40" t="n">
        <x:v>199000</x:v>
      </x:c>
      <x:c r="E446" s="42" t="str">
        <x:v>Петров Илья</x:v>
      </x:c>
      <x:c r="F446" s="41" t="n">
        <x:v>1</x:v>
      </x:c>
      <x:c r="G446" s="32" t="str">
        <x:v>Инструмент</x:v>
      </x:c>
      <x:c r="H446" s="41" t="n">
        <x:f>C446-C445</x:f>
        <x:v>30</x:v>
      </x:c>
    </x:row>
    <x:row r="447" ht="22" customHeight="1">
      <x:c r="A447" s="33" t="str">
        <x:v>КЛ-014</x:v>
      </x:c>
      <x:c r="B447" s="33" t="str">
        <x:v>ООО «РегионТех»</x:v>
      </x:c>
      <x:c r="C447" s="34" t="n">
        <x:v>45510</x:v>
      </x:c>
      <x:c r="D447" s="40" t="n">
        <x:v>197000</x:v>
      </x:c>
      <x:c r="E447" s="42" t="str">
        <x:v>Петров Илья</x:v>
      </x:c>
      <x:c r="F447" s="41" t="n">
        <x:v>1</x:v>
      </x:c>
      <x:c r="G447" s="32" t="str">
        <x:v>Инструмент</x:v>
      </x:c>
      <x:c r="H447" s="41" t="n">
        <x:f>C447-C446</x:f>
        <x:v>30</x:v>
      </x:c>
    </x:row>
    <x:row r="448" ht="22" customHeight="1">
      <x:c r="A448" s="33" t="str">
        <x:v>КЛ-014</x:v>
      </x:c>
      <x:c r="B448" s="33" t="str">
        <x:v>ООО «РегионТех»</x:v>
      </x:c>
      <x:c r="C448" s="34" t="n">
        <x:v>45540</x:v>
      </x:c>
      <x:c r="D448" s="40" t="n">
        <x:v>198000</x:v>
      </x:c>
      <x:c r="E448" s="42" t="str">
        <x:v>Петров Илья</x:v>
      </x:c>
      <x:c r="F448" s="41" t="n">
        <x:v>1</x:v>
      </x:c>
      <x:c r="G448" s="32" t="str">
        <x:v>Инструмент</x:v>
      </x:c>
      <x:c r="H448" s="41" t="n">
        <x:f>C448-C447</x:f>
        <x:v>30</x:v>
      </x:c>
    </x:row>
    <x:row r="449" ht="22" customHeight="1">
      <x:c r="A449" s="33" t="str">
        <x:v>КЛ-014</x:v>
      </x:c>
      <x:c r="B449" s="33" t="str">
        <x:v>ООО «РегионТех»</x:v>
      </x:c>
      <x:c r="C449" s="34" t="n">
        <x:v>45570</x:v>
      </x:c>
      <x:c r="D449" s="40" t="n">
        <x:v>199000</x:v>
      </x:c>
      <x:c r="E449" s="42" t="str">
        <x:v>Петров Илья</x:v>
      </x:c>
      <x:c r="F449" s="41" t="n">
        <x:v>1</x:v>
      </x:c>
      <x:c r="G449" s="32" t="str">
        <x:v>Инструмент</x:v>
      </x:c>
      <x:c r="H449" s="41" t="n">
        <x:f>C449-C448</x:f>
        <x:v>30</x:v>
      </x:c>
    </x:row>
    <x:row r="450" ht="22" customHeight="1">
      <x:c r="A450" s="33" t="str">
        <x:v>КЛ-014</x:v>
      </x:c>
      <x:c r="B450" s="33" t="str">
        <x:v>ООО «РегионТех»</x:v>
      </x:c>
      <x:c r="C450" s="34" t="n">
        <x:v>45600</x:v>
      </x:c>
      <x:c r="D450" s="40" t="n">
        <x:v>197000</x:v>
      </x:c>
      <x:c r="E450" s="42" t="str">
        <x:v>Петров Илья</x:v>
      </x:c>
      <x:c r="F450" s="41" t="n">
        <x:v>1</x:v>
      </x:c>
      <x:c r="G450" s="32" t="str">
        <x:v>Инструмент</x:v>
      </x:c>
      <x:c r="H450" s="41" t="n">
        <x:f>C450-C449</x:f>
        <x:v>30</x:v>
      </x:c>
    </x:row>
    <x:row r="451" ht="22" customHeight="1">
      <x:c r="A451" s="33" t="str">
        <x:v>КЛ-014</x:v>
      </x:c>
      <x:c r="B451" s="33" t="str">
        <x:v>ООО «РегионТех»</x:v>
      </x:c>
      <x:c r="C451" s="34" t="n">
        <x:v>45630</x:v>
      </x:c>
      <x:c r="D451" s="40" t="n">
        <x:v>198000</x:v>
      </x:c>
      <x:c r="E451" s="42" t="str">
        <x:v>Петров Илья</x:v>
      </x:c>
      <x:c r="F451" s="41" t="n">
        <x:v>1</x:v>
      </x:c>
      <x:c r="G451" s="32" t="str">
        <x:v>Инструмент</x:v>
      </x:c>
      <x:c r="H451" s="41" t="n">
        <x:f>C451-C450</x:f>
        <x:v>30</x:v>
      </x:c>
    </x:row>
    <x:row r="452" ht="22" customHeight="1">
      <x:c r="A452" s="33" t="str">
        <x:v>КЛ-014</x:v>
      </x:c>
      <x:c r="B452" s="33" t="str">
        <x:v>ООО «РегионТех»</x:v>
      </x:c>
      <x:c r="C452" s="34" t="n">
        <x:v>45660</x:v>
      </x:c>
      <x:c r="D452" s="40" t="n">
        <x:v>199000</x:v>
      </x:c>
      <x:c r="E452" s="42" t="str">
        <x:v>Петров Илья</x:v>
      </x:c>
      <x:c r="F452" s="41" t="n">
        <x:v>1</x:v>
      </x:c>
      <x:c r="G452" s="32" t="str">
        <x:v>Инструмент</x:v>
      </x:c>
      <x:c r="H452" s="41" t="n">
        <x:f>C452-C451</x:f>
        <x:v>30</x:v>
      </x:c>
    </x:row>
    <x:row r="453" ht="22" customHeight="1">
      <x:c r="A453" s="33" t="str">
        <x:v>КЛ-014</x:v>
      </x:c>
      <x:c r="B453" s="33" t="str">
        <x:v>ООО «РегионТех»</x:v>
      </x:c>
      <x:c r="C453" s="34" t="n">
        <x:v>45690</x:v>
      </x:c>
      <x:c r="D453" s="40" t="n">
        <x:v>197000</x:v>
      </x:c>
      <x:c r="E453" s="42" t="str">
        <x:v>Петров Илья</x:v>
      </x:c>
      <x:c r="F453" s="41" t="n">
        <x:v>1</x:v>
      </x:c>
      <x:c r="G453" s="32" t="str">
        <x:v>Инструмент</x:v>
      </x:c>
      <x:c r="H453" s="41" t="n">
        <x:f>C453-C452</x:f>
        <x:v>30</x:v>
      </x:c>
    </x:row>
    <x:row r="454" ht="22" customHeight="1">
      <x:c r="A454" s="33" t="str">
        <x:v>КЛ-014</x:v>
      </x:c>
      <x:c r="B454" s="33" t="str">
        <x:v>ООО «РегионТех»</x:v>
      </x:c>
      <x:c r="C454" s="34" t="n">
        <x:v>45720</x:v>
      </x:c>
      <x:c r="D454" s="40" t="n">
        <x:v>198000</x:v>
      </x:c>
      <x:c r="E454" s="42" t="str">
        <x:v>Петров Илья</x:v>
      </x:c>
      <x:c r="F454" s="41" t="n">
        <x:v>1</x:v>
      </x:c>
      <x:c r="G454" s="32" t="str">
        <x:v>Инструмент</x:v>
      </x:c>
      <x:c r="H454" s="41" t="n">
        <x:f>C454-C453</x:f>
        <x:v>30</x:v>
      </x:c>
    </x:row>
    <x:row r="455" ht="22" customHeight="1">
      <x:c r="A455" s="33" t="str">
        <x:v>КЛ-014</x:v>
      </x:c>
      <x:c r="B455" s="33" t="str">
        <x:v>ООО «РегионТех»</x:v>
      </x:c>
      <x:c r="C455" s="34" t="n">
        <x:v>45750</x:v>
      </x:c>
      <x:c r="D455" s="40" t="n">
        <x:v>199000</x:v>
      </x:c>
      <x:c r="E455" s="42" t="str">
        <x:v>Петров Илья</x:v>
      </x:c>
      <x:c r="F455" s="41" t="n">
        <x:v>1</x:v>
      </x:c>
      <x:c r="G455" s="32" t="str">
        <x:v>Инструмент</x:v>
      </x:c>
      <x:c r="H455" s="41" t="n">
        <x:f>C455-C454</x:f>
        <x:v>30</x:v>
      </x:c>
    </x:row>
    <x:row r="456" ht="22" customHeight="1">
      <x:c r="A456" s="33" t="str">
        <x:v>КЛ-014</x:v>
      </x:c>
      <x:c r="B456" s="33" t="str">
        <x:v>ООО «РегионТех»</x:v>
      </x:c>
      <x:c r="C456" s="34" t="n">
        <x:v>45780</x:v>
      </x:c>
      <x:c r="D456" s="40" t="n">
        <x:v>197000</x:v>
      </x:c>
      <x:c r="E456" s="42" t="str">
        <x:v>Петров Илья</x:v>
      </x:c>
      <x:c r="F456" s="41" t="n">
        <x:v>1</x:v>
      </x:c>
      <x:c r="G456" s="32" t="str">
        <x:v>Инструмент</x:v>
      </x:c>
      <x:c r="H456" s="41" t="n">
        <x:f>C456-C455</x:f>
        <x:v>30</x:v>
      </x:c>
    </x:row>
    <x:row r="457" ht="22" customHeight="1">
      <x:c r="A457" s="33" t="str">
        <x:v>КЛ-014</x:v>
      </x:c>
      <x:c r="B457" s="33" t="str">
        <x:v>ООО «РегионТех»</x:v>
      </x:c>
      <x:c r="C457" s="34" t="n">
        <x:v>45810</x:v>
      </x:c>
      <x:c r="D457" s="40" t="n">
        <x:v>198000</x:v>
      </x:c>
      <x:c r="E457" s="42" t="str">
        <x:v>Петров Илья</x:v>
      </x:c>
      <x:c r="F457" s="41" t="n">
        <x:v>1</x:v>
      </x:c>
      <x:c r="G457" s="32" t="str">
        <x:v>Инструмент</x:v>
      </x:c>
      <x:c r="H457" s="41" t="n">
        <x:f>C457-C456</x:f>
        <x:v>30</x:v>
      </x:c>
    </x:row>
    <x:row r="458" ht="22" customHeight="1">
      <x:c r="A458" s="33" t="str">
        <x:v>КЛ-014</x:v>
      </x:c>
      <x:c r="B458" s="33" t="str">
        <x:v>ООО «РегионТех»</x:v>
      </x:c>
      <x:c r="C458" s="34" t="n">
        <x:v>45840</x:v>
      </x:c>
      <x:c r="D458" s="40" t="n">
        <x:v>199000</x:v>
      </x:c>
      <x:c r="E458" s="42" t="str">
        <x:v>Петров Илья</x:v>
      </x:c>
      <x:c r="F458" s="41" t="n">
        <x:v>1</x:v>
      </x:c>
      <x:c r="G458" s="32" t="str">
        <x:v>Инструмент</x:v>
      </x:c>
      <x:c r="H458" s="41" t="n">
        <x:f>C458-C457</x:f>
        <x:v>30</x:v>
      </x:c>
    </x:row>
    <x:row r="459" ht="22" customHeight="1">
      <x:c r="A459" s="33" t="str">
        <x:v>КЛ-014</x:v>
      </x:c>
      <x:c r="B459" s="33" t="str">
        <x:v>ООО «РегионТех»</x:v>
      </x:c>
      <x:c r="C459" s="34" t="n">
        <x:v>45870</x:v>
      </x:c>
      <x:c r="D459" s="40" t="n">
        <x:v>197000</x:v>
      </x:c>
      <x:c r="E459" s="42" t="str">
        <x:v>Петров Илья</x:v>
      </x:c>
      <x:c r="F459" s="41" t="n">
        <x:v>1</x:v>
      </x:c>
      <x:c r="G459" s="32" t="str">
        <x:v>Инструмент</x:v>
      </x:c>
      <x:c r="H459" s="41" t="n">
        <x:f>C459-C458</x:f>
        <x:v>30</x:v>
      </x:c>
    </x:row>
    <x:row r="460" ht="22" customHeight="1">
      <x:c r="A460" s="33" t="str">
        <x:v>КЛ-014</x:v>
      </x:c>
      <x:c r="B460" s="33" t="str">
        <x:v>ООО «РегионТех»</x:v>
      </x:c>
      <x:c r="C460" s="34" t="n">
        <x:v>45900</x:v>
      </x:c>
      <x:c r="D460" s="40" t="n">
        <x:v>198000</x:v>
      </x:c>
      <x:c r="E460" s="42" t="str">
        <x:v>Петров Илья</x:v>
      </x:c>
      <x:c r="F460" s="41" t="n">
        <x:v>1</x:v>
      </x:c>
      <x:c r="G460" s="32" t="str">
        <x:v>Инструмент</x:v>
      </x:c>
      <x:c r="H460" s="41" t="n">
        <x:f>C460-C459</x:f>
        <x:v>30</x:v>
      </x:c>
    </x:row>
    <x:row r="461" ht="22" customHeight="1">
      <x:c r="A461" s="33" t="str">
        <x:v>КЛ-014</x:v>
      </x:c>
      <x:c r="B461" s="33" t="str">
        <x:v>ООО «РегионТех»</x:v>
      </x:c>
      <x:c r="C461" s="34" t="n">
        <x:v>45930</x:v>
      </x:c>
      <x:c r="D461" s="40" t="n">
        <x:v>199000</x:v>
      </x:c>
      <x:c r="E461" s="42" t="str">
        <x:v>Петров Илья</x:v>
      </x:c>
      <x:c r="F461" s="41" t="n">
        <x:v>1</x:v>
      </x:c>
      <x:c r="G461" s="32" t="str">
        <x:v>Инструмент</x:v>
      </x:c>
      <x:c r="H461" s="41" t="n">
        <x:f>C461-C460</x:f>
        <x:v>30</x:v>
      </x:c>
    </x:row>
    <x:row r="462" ht="22" customHeight="1">
      <x:c r="A462" s="33" t="str">
        <x:v>КЛ-014</x:v>
      </x:c>
      <x:c r="B462" s="33" t="str">
        <x:v>ООО «РегионТех»</x:v>
      </x:c>
      <x:c r="C462" s="34" t="n">
        <x:v>45960</x:v>
      </x:c>
      <x:c r="D462" s="40" t="n">
        <x:v>197000</x:v>
      </x:c>
      <x:c r="E462" s="42" t="str">
        <x:v>Петров Илья</x:v>
      </x:c>
      <x:c r="F462" s="41" t="n">
        <x:v>1</x:v>
      </x:c>
      <x:c r="G462" s="32" t="str">
        <x:v>Инструмент</x:v>
      </x:c>
      <x:c r="H462" s="41" t="n">
        <x:f>C462-C461</x:f>
        <x:v>30</x:v>
      </x:c>
    </x:row>
    <x:row r="463" ht="22" customHeight="1">
      <x:c r="A463" s="33" t="str">
        <x:v>КЛ-014</x:v>
      </x:c>
      <x:c r="B463" s="33" t="str">
        <x:v>ООО «РегионТех»</x:v>
      </x:c>
      <x:c r="C463" s="34" t="n">
        <x:v>45990</x:v>
      </x:c>
      <x:c r="D463" s="40" t="n">
        <x:v>198000</x:v>
      </x:c>
      <x:c r="E463" s="42" t="str">
        <x:v>Петров Илья</x:v>
      </x:c>
      <x:c r="F463" s="41" t="n">
        <x:v>1</x:v>
      </x:c>
      <x:c r="G463" s="32" t="str">
        <x:v>Инструмент</x:v>
      </x:c>
      <x:c r="H463" s="41" t="n">
        <x:f>C463-C462</x:f>
        <x:v>30</x:v>
      </x:c>
    </x:row>
    <x:row r="464" ht="22" customHeight="1">
      <x:c r="A464" s="33" t="str">
        <x:v>КЛ-014</x:v>
      </x:c>
      <x:c r="B464" s="33" t="str">
        <x:v>ООО «РегионТех»</x:v>
      </x:c>
      <x:c r="C464" s="34" t="n">
        <x:v>46020</x:v>
      </x:c>
      <x:c r="D464" s="40" t="n">
        <x:v>199000</x:v>
      </x:c>
      <x:c r="E464" s="42" t="str">
        <x:v>Петров Илья</x:v>
      </x:c>
      <x:c r="F464" s="41" t="n">
        <x:v>1</x:v>
      </x:c>
      <x:c r="G464" s="32" t="str">
        <x:v>Инструмент</x:v>
      </x:c>
      <x:c r="H464" s="41" t="n">
        <x:f>C464-C463</x:f>
        <x:v>30</x:v>
      </x:c>
    </x:row>
    <x:row r="465" ht="22" customHeight="1">
      <x:c r="A465" s="33" t="str">
        <x:v>КЛ-014</x:v>
      </x:c>
      <x:c r="B465" s="33" t="str">
        <x:v>ООО «РегионТех»</x:v>
      </x:c>
      <x:c r="C465" s="34" t="n">
        <x:v>46050</x:v>
      </x:c>
      <x:c r="D465" s="40" t="n">
        <x:v>197000</x:v>
      </x:c>
      <x:c r="E465" s="42" t="str">
        <x:v>Петров Илья</x:v>
      </x:c>
      <x:c r="F465" s="41" t="n">
        <x:v>1</x:v>
      </x:c>
      <x:c r="G465" s="32" t="str">
        <x:v>Инструмент</x:v>
      </x:c>
      <x:c r="H465" s="41" t="n">
        <x:f>C465-C464</x:f>
        <x:v>30</x:v>
      </x:c>
    </x:row>
    <x:row r="466" ht="22" customHeight="1">
      <x:c r="A466" s="33" t="str">
        <x:v>КЛ-014</x:v>
      </x:c>
      <x:c r="B466" s="33" t="str">
        <x:v>ООО «РегионТех»</x:v>
      </x:c>
      <x:c r="C466" s="34" t="n">
        <x:v>46080</x:v>
      </x:c>
      <x:c r="D466" s="40" t="n">
        <x:v>198000</x:v>
      </x:c>
      <x:c r="E466" s="42" t="str">
        <x:v>Петров Илья</x:v>
      </x:c>
      <x:c r="F466" s="41" t="n">
        <x:v>1</x:v>
      </x:c>
      <x:c r="G466" s="32" t="str">
        <x:v>Инструмент</x:v>
      </x:c>
      <x:c r="H466" s="41" t="n">
        <x:f>C466-C465</x:f>
        <x:v>30</x:v>
      </x:c>
    </x:row>
    <x:row r="467" ht="22" customHeight="1">
      <x:c r="A467" s="33" t="str">
        <x:v>КЛ-014</x:v>
      </x:c>
      <x:c r="B467" s="33" t="str">
        <x:v>ООО «РегионТех»</x:v>
      </x:c>
      <x:c r="C467" s="34" t="n">
        <x:v>46110</x:v>
      </x:c>
      <x:c r="D467" s="40" t="n">
        <x:v>199000</x:v>
      </x:c>
      <x:c r="E467" s="42" t="str">
        <x:v>Петров Илья</x:v>
      </x:c>
      <x:c r="F467" s="41" t="n">
        <x:v>1</x:v>
      </x:c>
      <x:c r="G467" s="32" t="str">
        <x:v>Инструмент</x:v>
      </x:c>
      <x:c r="H467" s="41" t="n">
        <x:f>C467-C466</x:f>
        <x:v>30</x:v>
      </x:c>
    </x:row>
    <x:row r="468" ht="22" customHeight="1">
      <x:c r="A468" s="33" t="str">
        <x:v>КЛ-015</x:v>
      </x:c>
      <x:c r="B468" s="33" t="str">
        <x:v>ООО «СпектрПоставка»</x:v>
      </x:c>
      <x:c r="C468" s="34" t="n">
        <x:v>46005</x:v>
      </x:c>
      <x:c r="D468" s="40" t="n">
        <x:v>1200000</x:v>
      </x:c>
      <x:c r="E468" s="42" t="str">
        <x:v>Соколова Мария</x:v>
      </x:c>
      <x:c r="F468" s="41" t="n">
        <x:v>1</x:v>
      </x:c>
      <x:c r="G468" s="32" t="str">
        <x:v>Промышленная химия</x:v>
      </x:c>
      <x:c r="H468" s="41"/>
    </x:row>
    <x:row r="469" ht="22" customHeight="1">
      <x:c r="A469" s="33" t="str">
        <x:v>КЛ-015</x:v>
      </x:c>
      <x:c r="B469" s="33" t="str">
        <x:v>ООО «СпектрПоставка»</x:v>
      </x:c>
      <x:c r="C469" s="34" t="n">
        <x:v>46035</x:v>
      </x:c>
      <x:c r="D469" s="40" t="n">
        <x:v>1201000</x:v>
      </x:c>
      <x:c r="E469" s="42" t="str">
        <x:v>Соколова Мария</x:v>
      </x:c>
      <x:c r="F469" s="41" t="n">
        <x:v>1</x:v>
      </x:c>
      <x:c r="G469" s="32" t="str">
        <x:v>Промышленная химия</x:v>
      </x:c>
      <x:c r="H469" s="41" t="n">
        <x:f>C469-C468</x:f>
        <x:v>30</x:v>
      </x:c>
    </x:row>
    <x:row r="470" ht="22" customHeight="1">
      <x:c r="A470" s="33" t="str">
        <x:v>КЛ-015</x:v>
      </x:c>
      <x:c r="B470" s="33" t="str">
        <x:v>ООО «СпектрПоставка»</x:v>
      </x:c>
      <x:c r="C470" s="34" t="n">
        <x:v>46065</x:v>
      </x:c>
      <x:c r="D470" s="40" t="n">
        <x:v>1199000</x:v>
      </x:c>
      <x:c r="E470" s="42" t="str">
        <x:v>Соколова Мария</x:v>
      </x:c>
      <x:c r="F470" s="41" t="n">
        <x:v>1</x:v>
      </x:c>
      <x:c r="G470" s="32" t="str">
        <x:v>Промышленная химия</x:v>
      </x:c>
      <x:c r="H470" s="41" t="n">
        <x:f>C470-C469</x:f>
        <x:v>30</x:v>
      </x:c>
    </x:row>
    <x:row r="471" ht="22" customHeight="1">
      <x:c r="A471" s="33" t="str">
        <x:v>КЛ-015</x:v>
      </x:c>
      <x:c r="B471" s="33" t="str">
        <x:v>ООО «СпектрПоставка»</x:v>
      </x:c>
      <x:c r="C471" s="34" t="n">
        <x:v>46095</x:v>
      </x:c>
      <x:c r="D471" s="40" t="n">
        <x:v>1200000</x:v>
      </x:c>
      <x:c r="E471" s="42" t="str">
        <x:v>Соколова Мария</x:v>
      </x:c>
      <x:c r="F471" s="41" t="n">
        <x:v>1</x:v>
      </x:c>
      <x:c r="G471" s="32" t="str">
        <x:v>Промышленная химия</x:v>
      </x:c>
      <x:c r="H471" s="41" t="n">
        <x:f>C471-C470</x:f>
        <x:v>30</x:v>
      </x:c>
    </x:row>
    <x:row r="472" ht="22" customHeight="1">
      <x:c r="A472" s="33" t="str">
        <x:v>КЛ-016</x:v>
      </x:c>
      <x:c r="B472" s="33" t="str">
        <x:v>ООО «ГраньСнаб»</x:v>
      </x:c>
      <x:c r="C472" s="34" t="n">
        <x:v>45226</x:v>
      </x:c>
      <x:c r="D472" s="40" t="n">
        <x:v>90000</x:v>
      </x:c>
      <x:c r="E472" s="42" t="str">
        <x:v>Кузнецов Павел</x:v>
      </x:c>
      <x:c r="F472" s="41" t="n">
        <x:v>1</x:v>
      </x:c>
      <x:c r="G472" s="32" t="str">
        <x:v>Подшипники</x:v>
      </x:c>
      <x:c r="H472" s="41"/>
    </x:row>
    <x:row r="473" ht="22" customHeight="1">
      <x:c r="A473" s="33" t="str">
        <x:v>КЛ-016</x:v>
      </x:c>
      <x:c r="B473" s="33" t="str">
        <x:v>ООО «ГраньСнаб»</x:v>
      </x:c>
      <x:c r="C473" s="34" t="n">
        <x:v>45326</x:v>
      </x:c>
      <x:c r="D473" s="40" t="n">
        <x:v>91000</x:v>
      </x:c>
      <x:c r="E473" s="42" t="str">
        <x:v>Кузнецов Павел</x:v>
      </x:c>
      <x:c r="F473" s="41" t="n">
        <x:v>1</x:v>
      </x:c>
      <x:c r="G473" s="32" t="str">
        <x:v>Подшипники</x:v>
      </x:c>
      <x:c r="H473" s="41" t="n">
        <x:f>C473-C472</x:f>
        <x:v>100</x:v>
      </x:c>
    </x:row>
    <x:row r="474" ht="22" customHeight="1">
      <x:c r="A474" s="33" t="str">
        <x:v>КЛ-016</x:v>
      </x:c>
      <x:c r="B474" s="33" t="str">
        <x:v>ООО «ГраньСнаб»</x:v>
      </x:c>
      <x:c r="C474" s="34" t="n">
        <x:v>45426</x:v>
      </x:c>
      <x:c r="D474" s="40" t="n">
        <x:v>89000</x:v>
      </x:c>
      <x:c r="E474" s="42" t="str">
        <x:v>Кузнецов Павел</x:v>
      </x:c>
      <x:c r="F474" s="41" t="n">
        <x:v>1</x:v>
      </x:c>
      <x:c r="G474" s="32" t="str">
        <x:v>Подшипники</x:v>
      </x:c>
      <x:c r="H474" s="41" t="n">
        <x:f>C474-C473</x:f>
        <x:v>100</x:v>
      </x:c>
    </x:row>
    <x:row r="475" ht="22" customHeight="1">
      <x:c r="A475" s="33" t="str">
        <x:v>КЛ-016</x:v>
      </x:c>
      <x:c r="B475" s="33" t="str">
        <x:v>ООО «ГраньСнаб»</x:v>
      </x:c>
      <x:c r="C475" s="34" t="n">
        <x:v>45526</x:v>
      </x:c>
      <x:c r="D475" s="40" t="n">
        <x:v>90000</x:v>
      </x:c>
      <x:c r="E475" s="42" t="str">
        <x:v>Кузнецов Павел</x:v>
      </x:c>
      <x:c r="F475" s="41" t="n">
        <x:v>1</x:v>
      </x:c>
      <x:c r="G475" s="32" t="str">
        <x:v>Подшипники</x:v>
      </x:c>
      <x:c r="H475" s="41" t="n">
        <x:f>C475-C474</x:f>
        <x:v>100</x:v>
      </x:c>
    </x:row>
    <x:row r="476" ht="22" customHeight="1">
      <x:c r="A476" s="33" t="str">
        <x:v>КЛ-016</x:v>
      </x:c>
      <x:c r="B476" s="33" t="str">
        <x:v>ООО «ГраньСнаб»</x:v>
      </x:c>
      <x:c r="C476" s="34" t="n">
        <x:v>45626</x:v>
      </x:c>
      <x:c r="D476" s="40" t="n">
        <x:v>91000</x:v>
      </x:c>
      <x:c r="E476" s="42" t="str">
        <x:v>Кузнецов Павел</x:v>
      </x:c>
      <x:c r="F476" s="41" t="n">
        <x:v>1</x:v>
      </x:c>
      <x:c r="G476" s="32" t="str">
        <x:v>Подшипники</x:v>
      </x:c>
      <x:c r="H476" s="41" t="n">
        <x:f>C476-C475</x:f>
        <x:v>100</x:v>
      </x:c>
    </x:row>
    <x:row r="477" ht="22" customHeight="1">
      <x:c r="A477" s="33" t="str">
        <x:v>КЛ-016</x:v>
      </x:c>
      <x:c r="B477" s="33" t="str">
        <x:v>ООО «ГраньСнаб»</x:v>
      </x:c>
      <x:c r="C477" s="34" t="n">
        <x:v>45726</x:v>
      </x:c>
      <x:c r="D477" s="40" t="n">
        <x:v>89000</x:v>
      </x:c>
      <x:c r="E477" s="42" t="str">
        <x:v>Кузнецов Павел</x:v>
      </x:c>
      <x:c r="F477" s="41" t="n">
        <x:v>1</x:v>
      </x:c>
      <x:c r="G477" s="32" t="str">
        <x:v>Подшипники</x:v>
      </x:c>
      <x:c r="H477" s="41" t="n">
        <x:f>C477-C476</x:f>
        <x:v>100</x:v>
      </x:c>
    </x:row>
    <x:row r="478" ht="22" customHeight="1">
      <x:c r="A478" s="33" t="str">
        <x:v>КЛ-016</x:v>
      </x:c>
      <x:c r="B478" s="33" t="str">
        <x:v>ООО «ГраньСнаб»</x:v>
      </x:c>
      <x:c r="C478" s="34" t="n">
        <x:v>45826</x:v>
      </x:c>
      <x:c r="D478" s="40" t="n">
        <x:v>90000</x:v>
      </x:c>
      <x:c r="E478" s="42" t="str">
        <x:v>Кузнецов Павел</x:v>
      </x:c>
      <x:c r="F478" s="41" t="n">
        <x:v>1</x:v>
      </x:c>
      <x:c r="G478" s="32" t="str">
        <x:v>Подшипники</x:v>
      </x:c>
      <x:c r="H478" s="41" t="n">
        <x:f>C478-C477</x:f>
        <x:v>100</x:v>
      </x:c>
    </x:row>
    <x:row r="479" ht="22" customHeight="1">
      <x:c r="A479" s="33" t="str">
        <x:v>КЛ-016</x:v>
      </x:c>
      <x:c r="B479" s="33" t="str">
        <x:v>ООО «ГраньСнаб»</x:v>
      </x:c>
      <x:c r="C479" s="34" t="n">
        <x:v>45926</x:v>
      </x:c>
      <x:c r="D479" s="40" t="n">
        <x:v>91000</x:v>
      </x:c>
      <x:c r="E479" s="42" t="str">
        <x:v>Кузнецов Павел</x:v>
      </x:c>
      <x:c r="F479" s="41" t="n">
        <x:v>1</x:v>
      </x:c>
      <x:c r="G479" s="32" t="str">
        <x:v>Подшипники</x:v>
      </x:c>
      <x:c r="H479" s="41" t="n">
        <x:f>C479-C478</x:f>
        <x:v>100</x:v>
      </x:c>
    </x:row>
    <x:row r="480" ht="22" customHeight="1">
      <x:c r="A480" s="33" t="str">
        <x:v>КЛ-016</x:v>
      </x:c>
      <x:c r="B480" s="33" t="str">
        <x:v>ООО «ГраньСнаб»</x:v>
      </x:c>
      <x:c r="C480" s="34" t="n">
        <x:v>46026</x:v>
      </x:c>
      <x:c r="D480" s="40" t="n">
        <x:v>89000</x:v>
      </x:c>
      <x:c r="E480" s="42" t="str">
        <x:v>Кузнецов Павел</x:v>
      </x:c>
      <x:c r="F480" s="41" t="n">
        <x:v>1</x:v>
      </x:c>
      <x:c r="G480" s="32" t="str">
        <x:v>Подшипники</x:v>
      </x:c>
      <x:c r="H480" s="41" t="n">
        <x:f>C480-C479</x:f>
        <x:v>100</x:v>
      </x:c>
    </x:row>
    <x:row r="481" ht="22" customHeight="1">
      <x:c r="A481" s="33" t="str">
        <x:v>КЛ-016</x:v>
      </x:c>
      <x:c r="B481" s="33" t="str">
        <x:v>ООО «ГраньСнаб»</x:v>
      </x:c>
      <x:c r="C481" s="34" t="n">
        <x:v>46126</x:v>
      </x:c>
      <x:c r="D481" s="40" t="n">
        <x:v>90000</x:v>
      </x:c>
      <x:c r="E481" s="42" t="str">
        <x:v>Кузнецов Павел</x:v>
      </x:c>
      <x:c r="F481" s="41" t="n">
        <x:v>1</x:v>
      </x:c>
      <x:c r="G481" s="32" t="str">
        <x:v>Подшипники</x:v>
      </x:c>
      <x:c r="H481" s="41" t="n">
        <x:f>C481-C480</x:f>
        <x:v>100</x:v>
      </x:c>
    </x:row>
    <x:row r="482" ht="22" customHeight="1">
      <x:c r="A482" s="33" t="str">
        <x:v>КЛ-017</x:v>
      </x:c>
      <x:c r="B482" s="33" t="str">
        <x:v>ООО «ПорогКомплект»</x:v>
      </x:c>
      <x:c r="C482" s="34" t="n">
        <x:v>45225</x:v>
      </x:c>
      <x:c r="D482" s="40" t="n">
        <x:v>90000</x:v>
      </x:c>
      <x:c r="E482" s="42" t="str">
        <x:v>Иванова Анна</x:v>
      </x:c>
      <x:c r="F482" s="41" t="n">
        <x:v>1</x:v>
      </x:c>
      <x:c r="G482" s="32" t="str">
        <x:v>Крепёж</x:v>
      </x:c>
      <x:c r="H482" s="41"/>
    </x:row>
    <x:row r="483" ht="22" customHeight="1">
      <x:c r="A483" s="33" t="str">
        <x:v>КЛ-017</x:v>
      </x:c>
      <x:c r="B483" s="33" t="str">
        <x:v>ООО «ПорогКомплект»</x:v>
      </x:c>
      <x:c r="C483" s="34" t="n">
        <x:v>45325</x:v>
      </x:c>
      <x:c r="D483" s="40" t="n">
        <x:v>91000</x:v>
      </x:c>
      <x:c r="E483" s="42" t="str">
        <x:v>Иванова Анна</x:v>
      </x:c>
      <x:c r="F483" s="41" t="n">
        <x:v>1</x:v>
      </x:c>
      <x:c r="G483" s="32" t="str">
        <x:v>Крепёж</x:v>
      </x:c>
      <x:c r="H483" s="41" t="n">
        <x:f>C483-C482</x:f>
        <x:v>100</x:v>
      </x:c>
    </x:row>
    <x:row r="484" ht="22" customHeight="1">
      <x:c r="A484" s="33" t="str">
        <x:v>КЛ-017</x:v>
      </x:c>
      <x:c r="B484" s="33" t="str">
        <x:v>ООО «ПорогКомплект»</x:v>
      </x:c>
      <x:c r="C484" s="34" t="n">
        <x:v>45425</x:v>
      </x:c>
      <x:c r="D484" s="40" t="n">
        <x:v>89000</x:v>
      </x:c>
      <x:c r="E484" s="42" t="str">
        <x:v>Иванова Анна</x:v>
      </x:c>
      <x:c r="F484" s="41" t="n">
        <x:v>1</x:v>
      </x:c>
      <x:c r="G484" s="32" t="str">
        <x:v>Крепёж</x:v>
      </x:c>
      <x:c r="H484" s="41" t="n">
        <x:f>C484-C483</x:f>
        <x:v>100</x:v>
      </x:c>
    </x:row>
    <x:row r="485" ht="22" customHeight="1">
      <x:c r="A485" s="33" t="str">
        <x:v>КЛ-017</x:v>
      </x:c>
      <x:c r="B485" s="33" t="str">
        <x:v>ООО «ПорогКомплект»</x:v>
      </x:c>
      <x:c r="C485" s="34" t="n">
        <x:v>45525</x:v>
      </x:c>
      <x:c r="D485" s="40" t="n">
        <x:v>90000</x:v>
      </x:c>
      <x:c r="E485" s="42" t="str">
        <x:v>Иванова Анна</x:v>
      </x:c>
      <x:c r="F485" s="41" t="n">
        <x:v>1</x:v>
      </x:c>
      <x:c r="G485" s="32" t="str">
        <x:v>Крепёж</x:v>
      </x:c>
      <x:c r="H485" s="41" t="n">
        <x:f>C485-C484</x:f>
        <x:v>100</x:v>
      </x:c>
    </x:row>
    <x:row r="486" ht="22" customHeight="1">
      <x:c r="A486" s="33" t="str">
        <x:v>КЛ-017</x:v>
      </x:c>
      <x:c r="B486" s="33" t="str">
        <x:v>ООО «ПорогКомплект»</x:v>
      </x:c>
      <x:c r="C486" s="34" t="n">
        <x:v>45625</x:v>
      </x:c>
      <x:c r="D486" s="40" t="n">
        <x:v>91000</x:v>
      </x:c>
      <x:c r="E486" s="42" t="str">
        <x:v>Иванова Анна</x:v>
      </x:c>
      <x:c r="F486" s="41" t="n">
        <x:v>1</x:v>
      </x:c>
      <x:c r="G486" s="32" t="str">
        <x:v>Крепёж</x:v>
      </x:c>
      <x:c r="H486" s="41" t="n">
        <x:f>C486-C485</x:f>
        <x:v>100</x:v>
      </x:c>
    </x:row>
    <x:row r="487" ht="22" customHeight="1">
      <x:c r="A487" s="33" t="str">
        <x:v>КЛ-017</x:v>
      </x:c>
      <x:c r="B487" s="33" t="str">
        <x:v>ООО «ПорогКомплект»</x:v>
      </x:c>
      <x:c r="C487" s="34" t="n">
        <x:v>45725</x:v>
      </x:c>
      <x:c r="D487" s="40" t="n">
        <x:v>89000</x:v>
      </x:c>
      <x:c r="E487" s="42" t="str">
        <x:v>Иванова Анна</x:v>
      </x:c>
      <x:c r="F487" s="41" t="n">
        <x:v>1</x:v>
      </x:c>
      <x:c r="G487" s="32" t="str">
        <x:v>Крепёж</x:v>
      </x:c>
      <x:c r="H487" s="41" t="n">
        <x:f>C487-C486</x:f>
        <x:v>100</x:v>
      </x:c>
    </x:row>
    <x:row r="488" ht="22" customHeight="1">
      <x:c r="A488" s="33" t="str">
        <x:v>КЛ-017</x:v>
      </x:c>
      <x:c r="B488" s="33" t="str">
        <x:v>ООО «ПорогКомплект»</x:v>
      </x:c>
      <x:c r="C488" s="34" t="n">
        <x:v>45825</x:v>
      </x:c>
      <x:c r="D488" s="40" t="n">
        <x:v>90000</x:v>
      </x:c>
      <x:c r="E488" s="42" t="str">
        <x:v>Иванова Анна</x:v>
      </x:c>
      <x:c r="F488" s="41" t="n">
        <x:v>1</x:v>
      </x:c>
      <x:c r="G488" s="32" t="str">
        <x:v>Крепёж</x:v>
      </x:c>
      <x:c r="H488" s="41" t="n">
        <x:f>C488-C487</x:f>
        <x:v>100</x:v>
      </x:c>
    </x:row>
    <x:row r="489" ht="22" customHeight="1">
      <x:c r="A489" s="33" t="str">
        <x:v>КЛ-017</x:v>
      </x:c>
      <x:c r="B489" s="33" t="str">
        <x:v>ООО «ПорогКомплект»</x:v>
      </x:c>
      <x:c r="C489" s="34" t="n">
        <x:v>45925</x:v>
      </x:c>
      <x:c r="D489" s="40" t="n">
        <x:v>91000</x:v>
      </x:c>
      <x:c r="E489" s="42" t="str">
        <x:v>Иванова Анна</x:v>
      </x:c>
      <x:c r="F489" s="41" t="n">
        <x:v>1</x:v>
      </x:c>
      <x:c r="G489" s="32" t="str">
        <x:v>Крепёж</x:v>
      </x:c>
      <x:c r="H489" s="41" t="n">
        <x:f>C489-C488</x:f>
        <x:v>100</x:v>
      </x:c>
    </x:row>
    <x:row r="490" ht="22" customHeight="1">
      <x:c r="A490" s="33" t="str">
        <x:v>КЛ-017</x:v>
      </x:c>
      <x:c r="B490" s="33" t="str">
        <x:v>ООО «ПорогКомплект»</x:v>
      </x:c>
      <x:c r="C490" s="34" t="n">
        <x:v>46025</x:v>
      </x:c>
      <x:c r="D490" s="40" t="n">
        <x:v>89000</x:v>
      </x:c>
      <x:c r="E490" s="42" t="str">
        <x:v>Иванова Анна</x:v>
      </x:c>
      <x:c r="F490" s="41" t="n">
        <x:v>1</x:v>
      </x:c>
      <x:c r="G490" s="32" t="str">
        <x:v>Крепёж</x:v>
      </x:c>
      <x:c r="H490" s="41" t="n">
        <x:f>C490-C489</x:f>
        <x:v>100</x:v>
      </x:c>
    </x:row>
    <x:row r="491" ht="22" customHeight="1">
      <x:c r="A491" s="33" t="str">
        <x:v>КЛ-017</x:v>
      </x:c>
      <x:c r="B491" s="33" t="str">
        <x:v>ООО «ПорогКомплект»</x:v>
      </x:c>
      <x:c r="C491" s="34" t="n">
        <x:v>46125</x:v>
      </x:c>
      <x:c r="D491" s="40" t="n">
        <x:v>90000</x:v>
      </x:c>
      <x:c r="E491" s="42" t="str">
        <x:v>Иванова Анна</x:v>
      </x:c>
      <x:c r="F491" s="41" t="n">
        <x:v>1</x:v>
      </x:c>
      <x:c r="G491" s="32" t="str">
        <x:v>Крепёж</x:v>
      </x:c>
      <x:c r="H491" s="41" t="n">
        <x:f>C491-C490</x:f>
        <x:v>100</x:v>
      </x:c>
    </x:row>
    <x:row r="492" ht="22" customHeight="1">
      <x:c r="A492" s="33" t="str">
        <x:v>КЛ-018</x:v>
      </x:c>
      <x:c r="B492" s="33" t="str">
        <x:v>ООО «БалансОпт»</x:v>
      </x:c>
      <x:c r="C492" s="34" t="n">
        <x:v>45824</x:v>
      </x:c>
      <x:c r="D492" s="40" t="n">
        <x:v>1200</x:v>
      </x:c>
      <x:c r="E492" s="42" t="str">
        <x:v>Петров Илья</x:v>
      </x:c>
      <x:c r="F492" s="41" t="n">
        <x:v>1</x:v>
      </x:c>
      <x:c r="G492" s="32" t="str">
        <x:v>Кабель</x:v>
      </x:c>
      <x:c r="H492" s="41"/>
    </x:row>
    <x:row r="493" ht="22" customHeight="1">
      <x:c r="A493" s="33" t="str">
        <x:v>КЛ-018</x:v>
      </x:c>
      <x:c r="B493" s="33" t="str">
        <x:v>ООО «БалансОпт»</x:v>
      </x:c>
      <x:c r="C493" s="34" t="n">
        <x:v>45924</x:v>
      </x:c>
      <x:c r="D493" s="40" t="n">
        <x:v>2200</x:v>
      </x:c>
      <x:c r="E493" s="42" t="str">
        <x:v>Петров Илья</x:v>
      </x:c>
      <x:c r="F493" s="41" t="n">
        <x:v>1</x:v>
      </x:c>
      <x:c r="G493" s="32" t="str">
        <x:v>Кабель</x:v>
      </x:c>
      <x:c r="H493" s="41" t="n">
        <x:f>C493-C492</x:f>
        <x:v>100</x:v>
      </x:c>
    </x:row>
    <x:row r="494" ht="22" customHeight="1">
      <x:c r="A494" s="33" t="str">
        <x:v>КЛ-018</x:v>
      </x:c>
      <x:c r="B494" s="33" t="str">
        <x:v>ООО «БалансОпт»</x:v>
      </x:c>
      <x:c r="C494" s="34" t="n">
        <x:v>46024</x:v>
      </x:c>
      <x:c r="D494" s="40" t="n">
        <x:v>200</x:v>
      </x:c>
      <x:c r="E494" s="42" t="str">
        <x:v>Петров Илья</x:v>
      </x:c>
      <x:c r="F494" s="41" t="n">
        <x:v>1</x:v>
      </x:c>
      <x:c r="G494" s="32" t="str">
        <x:v>Кабель</x:v>
      </x:c>
      <x:c r="H494" s="41" t="n">
        <x:f>C494-C493</x:f>
        <x:v>100</x:v>
      </x:c>
    </x:row>
    <x:row r="495" ht="22" customHeight="1">
      <x:c r="A495" s="33" t="str">
        <x:v>КЛ-018</x:v>
      </x:c>
      <x:c r="B495" s="33" t="str">
        <x:v>ООО «БалансОпт»</x:v>
      </x:c>
      <x:c r="C495" s="34" t="n">
        <x:v>46124</x:v>
      </x:c>
      <x:c r="D495" s="40" t="n">
        <x:v>1200</x:v>
      </x:c>
      <x:c r="E495" s="42" t="str">
        <x:v>Петров Илья</x:v>
      </x:c>
      <x:c r="F495" s="41" t="n">
        <x:v>1</x:v>
      </x:c>
      <x:c r="G495" s="32" t="str">
        <x:v>Кабель</x:v>
      </x:c>
      <x:c r="H495" s="41" t="n">
        <x:f>C495-C494</x:f>
        <x:v>100</x:v>
      </x:c>
    </x:row>
    <x:row r="496" ht="22" customHeight="1">
      <x:c r="A496" s="33" t="str">
        <x:v>КЛ-019</x:v>
      </x:c>
      <x:c r="B496" s="33" t="str">
        <x:v>ООО «НовыйКонтур»</x:v>
      </x:c>
      <x:c r="C496" s="34" t="n">
        <x:v>46195</x:v>
      </x:c>
      <x:c r="D496" s="40" t="n">
        <x:v>258000</x:v>
      </x:c>
      <x:c r="E496" s="42" t="str">
        <x:v>Соколова Мария</x:v>
      </x:c>
      <x:c r="F496" s="41" t="n">
        <x:v>1</x:v>
      </x:c>
      <x:c r="G496" s="32" t="str">
        <x:v>Инструмент</x:v>
      </x:c>
      <x:c r="H496" s="41"/>
    </x:row>
    <x:row r="497" ht="22" customHeight="1">
      <x:c r="A497" s="33" t="str">
        <x:v>КЛ-020</x:v>
      </x:c>
      <x:c r="B497" s="33" t="str">
        <x:v>ООО «СтартПоставка»</x:v>
      </x:c>
      <x:c r="C497" s="34" t="n">
        <x:v>46075</x:v>
      </x:c>
      <x:c r="D497" s="40" t="n">
        <x:v>270000</x:v>
      </x:c>
      <x:c r="E497" s="42" t="str">
        <x:v>Кузнецов Павел</x:v>
      </x:c>
      <x:c r="F497" s="41" t="n">
        <x:v>1</x:v>
      </x:c>
      <x:c r="G497" s="32" t="str">
        <x:v>Промышленная химия</x:v>
      </x:c>
      <x:c r="H497" s="41"/>
    </x:row>
    <x:row r="498" ht="22" customHeight="1">
      <x:c r="A498" s="33" t="str">
        <x:v>КЛ-020</x:v>
      </x:c>
      <x:c r="B498" s="33" t="str">
        <x:v>ООО «СтартПоставка»</x:v>
      </x:c>
      <x:c r="C498" s="34" t="n">
        <x:v>46175</x:v>
      </x:c>
      <x:c r="D498" s="40" t="n">
        <x:v>271000</x:v>
      </x:c>
      <x:c r="E498" s="42" t="str">
        <x:v>Кузнецов Павел</x:v>
      </x:c>
      <x:c r="F498" s="41" t="n">
        <x:v>1</x:v>
      </x:c>
      <x:c r="G498" s="32" t="str">
        <x:v>Промышленная химия</x:v>
      </x:c>
      <x:c r="H498" s="41" t="n">
        <x:f>C498-C497</x:f>
        <x:v>100</x:v>
      </x:c>
    </x:row>
    <x:row r="499" ht="22" customHeight="1">
      <x:c r="A499" s="33" t="str">
        <x:v>КЛ-021</x:v>
      </x:c>
      <x:c r="B499" s="33" t="str">
        <x:v>ООО «АгроСезон»</x:v>
      </x:c>
      <x:c r="C499" s="34" t="n">
        <x:v>45356</x:v>
      </x:c>
      <x:c r="D499" s="40" t="n">
        <x:v>282000</x:v>
      </x:c>
      <x:c r="E499" s="42" t="str">
        <x:v>Иванова Анна</x:v>
      </x:c>
      <x:c r="F499" s="41" t="n">
        <x:v>1</x:v>
      </x:c>
      <x:c r="G499" s="32" t="str">
        <x:v>Подшипники</x:v>
      </x:c>
      <x:c r="H499" s="41"/>
    </x:row>
    <x:row r="500" ht="22" customHeight="1">
      <x:c r="A500" s="33" t="str">
        <x:v>КЛ-021</x:v>
      </x:c>
      <x:c r="B500" s="33" t="str">
        <x:v>ООО «АгроСезон»</x:v>
      </x:c>
      <x:c r="C500" s="34" t="n">
        <x:v>45376</x:v>
      </x:c>
      <x:c r="D500" s="40" t="n">
        <x:v>283000</x:v>
      </x:c>
      <x:c r="E500" s="42" t="str">
        <x:v>Иванова Анна</x:v>
      </x:c>
      <x:c r="F500" s="41" t="n">
        <x:v>1</x:v>
      </x:c>
      <x:c r="G500" s="32" t="str">
        <x:v>Подшипники</x:v>
      </x:c>
      <x:c r="H500" s="41" t="n">
        <x:f>C500-C499</x:f>
        <x:v>20</x:v>
      </x:c>
    </x:row>
    <x:row r="501" ht="22" customHeight="1">
      <x:c r="A501" s="33" t="str">
        <x:v>КЛ-021</x:v>
      </x:c>
      <x:c r="B501" s="33" t="str">
        <x:v>ООО «АгроСезон»</x:v>
      </x:c>
      <x:c r="C501" s="34" t="n">
        <x:v>45396</x:v>
      </x:c>
      <x:c r="D501" s="40" t="n">
        <x:v>281000</x:v>
      </x:c>
      <x:c r="E501" s="42" t="str">
        <x:v>Иванова Анна</x:v>
      </x:c>
      <x:c r="F501" s="41" t="n">
        <x:v>1</x:v>
      </x:c>
      <x:c r="G501" s="32" t="str">
        <x:v>Подшипники</x:v>
      </x:c>
      <x:c r="H501" s="41" t="n">
        <x:f>C501-C500</x:f>
        <x:v>20</x:v>
      </x:c>
    </x:row>
    <x:row r="502" ht="22" customHeight="1">
      <x:c r="A502" s="33" t="str">
        <x:v>КЛ-021</x:v>
      </x:c>
      <x:c r="B502" s="33" t="str">
        <x:v>ООО «АгроСезон»</x:v>
      </x:c>
      <x:c r="C502" s="34" t="n">
        <x:v>45416</x:v>
      </x:c>
      <x:c r="D502" s="40" t="n">
        <x:v>282000</x:v>
      </x:c>
      <x:c r="E502" s="42" t="str">
        <x:v>Иванова Анна</x:v>
      </x:c>
      <x:c r="F502" s="41" t="n">
        <x:v>1</x:v>
      </x:c>
      <x:c r="G502" s="32" t="str">
        <x:v>Подшипники</x:v>
      </x:c>
      <x:c r="H502" s="41" t="n">
        <x:f>C502-C501</x:f>
        <x:v>20</x:v>
      </x:c>
    </x:row>
    <x:row r="503" ht="22" customHeight="1">
      <x:c r="A503" s="33" t="str">
        <x:v>КЛ-021</x:v>
      </x:c>
      <x:c r="B503" s="33" t="str">
        <x:v>ООО «АгроСезон»</x:v>
      </x:c>
      <x:c r="C503" s="34" t="n">
        <x:v>45436</x:v>
      </x:c>
      <x:c r="D503" s="40" t="n">
        <x:v>283000</x:v>
      </x:c>
      <x:c r="E503" s="42" t="str">
        <x:v>Иванова Анна</x:v>
      </x:c>
      <x:c r="F503" s="41" t="n">
        <x:v>1</x:v>
      </x:c>
      <x:c r="G503" s="32" t="str">
        <x:v>Подшипники</x:v>
      </x:c>
      <x:c r="H503" s="41" t="n">
        <x:f>C503-C502</x:f>
        <x:v>20</x:v>
      </x:c>
    </x:row>
    <x:row r="504" ht="22" customHeight="1">
      <x:c r="A504" s="33" t="str">
        <x:v>КЛ-021</x:v>
      </x:c>
      <x:c r="B504" s="33" t="str">
        <x:v>ООО «АгроСезон»</x:v>
      </x:c>
      <x:c r="C504" s="34" t="n">
        <x:v>45721</x:v>
      </x:c>
      <x:c r="D504" s="40" t="n">
        <x:v>281000</x:v>
      </x:c>
      <x:c r="E504" s="42" t="str">
        <x:v>Иванова Анна</x:v>
      </x:c>
      <x:c r="F504" s="41" t="n">
        <x:v>1</x:v>
      </x:c>
      <x:c r="G504" s="32" t="str">
        <x:v>Подшипники</x:v>
      </x:c>
      <x:c r="H504" s="41" t="n">
        <x:f>C504-C503</x:f>
        <x:v>285</x:v>
      </x:c>
    </x:row>
    <x:row r="505" ht="22" customHeight="1">
      <x:c r="A505" s="33" t="str">
        <x:v>КЛ-021</x:v>
      </x:c>
      <x:c r="B505" s="33" t="str">
        <x:v>ООО «АгроСезон»</x:v>
      </x:c>
      <x:c r="C505" s="34" t="n">
        <x:v>45741</x:v>
      </x:c>
      <x:c r="D505" s="40" t="n">
        <x:v>282000</x:v>
      </x:c>
      <x:c r="E505" s="42" t="str">
        <x:v>Иванова Анна</x:v>
      </x:c>
      <x:c r="F505" s="41" t="n">
        <x:v>1</x:v>
      </x:c>
      <x:c r="G505" s="32" t="str">
        <x:v>Подшипники</x:v>
      </x:c>
      <x:c r="H505" s="41" t="n">
        <x:f>C505-C504</x:f>
        <x:v>20</x:v>
      </x:c>
    </x:row>
    <x:row r="506" ht="22" customHeight="1">
      <x:c r="A506" s="33" t="str">
        <x:v>КЛ-021</x:v>
      </x:c>
      <x:c r="B506" s="33" t="str">
        <x:v>ООО «АгроСезон»</x:v>
      </x:c>
      <x:c r="C506" s="34" t="n">
        <x:v>45761</x:v>
      </x:c>
      <x:c r="D506" s="40" t="n">
        <x:v>283000</x:v>
      </x:c>
      <x:c r="E506" s="42" t="str">
        <x:v>Иванова Анна</x:v>
      </x:c>
      <x:c r="F506" s="41" t="n">
        <x:v>1</x:v>
      </x:c>
      <x:c r="G506" s="32" t="str">
        <x:v>Подшипники</x:v>
      </x:c>
      <x:c r="H506" s="41" t="n">
        <x:f>C506-C505</x:f>
        <x:v>20</x:v>
      </x:c>
    </x:row>
    <x:row r="507" ht="22" customHeight="1">
      <x:c r="A507" s="33" t="str">
        <x:v>КЛ-021</x:v>
      </x:c>
      <x:c r="B507" s="33" t="str">
        <x:v>ООО «АгроСезон»</x:v>
      </x:c>
      <x:c r="C507" s="34" t="n">
        <x:v>45781</x:v>
      </x:c>
      <x:c r="D507" s="40" t="n">
        <x:v>281000</x:v>
      </x:c>
      <x:c r="E507" s="42" t="str">
        <x:v>Иванова Анна</x:v>
      </x:c>
      <x:c r="F507" s="41" t="n">
        <x:v>1</x:v>
      </x:c>
      <x:c r="G507" s="32" t="str">
        <x:v>Подшипники</x:v>
      </x:c>
      <x:c r="H507" s="41" t="n">
        <x:f>C507-C506</x:f>
        <x:v>20</x:v>
      </x:c>
    </x:row>
    <x:row r="508" ht="22" customHeight="1">
      <x:c r="A508" s="33" t="str">
        <x:v>КЛ-021</x:v>
      </x:c>
      <x:c r="B508" s="33" t="str">
        <x:v>ООО «АгроСезон»</x:v>
      </x:c>
      <x:c r="C508" s="34" t="n">
        <x:v>45801</x:v>
      </x:c>
      <x:c r="D508" s="40" t="n">
        <x:v>282000</x:v>
      </x:c>
      <x:c r="E508" s="42" t="str">
        <x:v>Иванова Анна</x:v>
      </x:c>
      <x:c r="F508" s="41" t="n">
        <x:v>1</x:v>
      </x:c>
      <x:c r="G508" s="32" t="str">
        <x:v>Подшипники</x:v>
      </x:c>
      <x:c r="H508" s="41" t="n">
        <x:f>C508-C507</x:f>
        <x:v>20</x:v>
      </x:c>
    </x:row>
    <x:row r="509" ht="22" customHeight="1">
      <x:c r="A509" s="33" t="str">
        <x:v>КЛ-021</x:v>
      </x:c>
      <x:c r="B509" s="33" t="str">
        <x:v>ООО «АгроСезон»</x:v>
      </x:c>
      <x:c r="C509" s="34" t="n">
        <x:v>46086</x:v>
      </x:c>
      <x:c r="D509" s="40" t="n">
        <x:v>283000</x:v>
      </x:c>
      <x:c r="E509" s="42" t="str">
        <x:v>Иванова Анна</x:v>
      </x:c>
      <x:c r="F509" s="41" t="n">
        <x:v>1</x:v>
      </x:c>
      <x:c r="G509" s="32" t="str">
        <x:v>Подшипники</x:v>
      </x:c>
      <x:c r="H509" s="41" t="n">
        <x:f>C509-C508</x:f>
        <x:v>285</x:v>
      </x:c>
    </x:row>
    <x:row r="510" ht="22" customHeight="1">
      <x:c r="A510" s="33" t="str">
        <x:v>КЛ-021</x:v>
      </x:c>
      <x:c r="B510" s="33" t="str">
        <x:v>ООО «АгроСезон»</x:v>
      </x:c>
      <x:c r="C510" s="34" t="n">
        <x:v>46106</x:v>
      </x:c>
      <x:c r="D510" s="40" t="n">
        <x:v>281000</x:v>
      </x:c>
      <x:c r="E510" s="42" t="str">
        <x:v>Иванова Анна</x:v>
      </x:c>
      <x:c r="F510" s="41" t="n">
        <x:v>1</x:v>
      </x:c>
      <x:c r="G510" s="32" t="str">
        <x:v>Подшипники</x:v>
      </x:c>
      <x:c r="H510" s="41" t="n">
        <x:f>C510-C509</x:f>
        <x:v>20</x:v>
      </x:c>
    </x:row>
    <x:row r="511" ht="22" customHeight="1">
      <x:c r="A511" s="33" t="str">
        <x:v>КЛ-021</x:v>
      </x:c>
      <x:c r="B511" s="33" t="str">
        <x:v>ООО «АгроСезон»</x:v>
      </x:c>
      <x:c r="C511" s="34" t="n">
        <x:v>46126</x:v>
      </x:c>
      <x:c r="D511" s="40" t="n">
        <x:v>282000</x:v>
      </x:c>
      <x:c r="E511" s="42" t="str">
        <x:v>Иванова Анна</x:v>
      </x:c>
      <x:c r="F511" s="41" t="n">
        <x:v>1</x:v>
      </x:c>
      <x:c r="G511" s="32" t="str">
        <x:v>Подшипники</x:v>
      </x:c>
      <x:c r="H511" s="41" t="n">
        <x:f>C511-C510</x:f>
        <x:v>20</x:v>
      </x:c>
    </x:row>
    <x:row r="512" ht="22" customHeight="1">
      <x:c r="A512" s="33" t="str">
        <x:v>КЛ-021</x:v>
      </x:c>
      <x:c r="B512" s="33" t="str">
        <x:v>ООО «АгроСезон»</x:v>
      </x:c>
      <x:c r="C512" s="34" t="n">
        <x:v>46146</x:v>
      </x:c>
      <x:c r="D512" s="40" t="n">
        <x:v>283000</x:v>
      </x:c>
      <x:c r="E512" s="42" t="str">
        <x:v>Иванова Анна</x:v>
      </x:c>
      <x:c r="F512" s="41" t="n">
        <x:v>1</x:v>
      </x:c>
      <x:c r="G512" s="32" t="str">
        <x:v>Подшипники</x:v>
      </x:c>
      <x:c r="H512" s="41" t="n">
        <x:f>C512-C511</x:f>
        <x:v>20</x:v>
      </x:c>
    </x:row>
    <x:row r="513" ht="22" customHeight="1">
      <x:c r="A513" s="33" t="str">
        <x:v>КЛ-021</x:v>
      </x:c>
      <x:c r="B513" s="33" t="str">
        <x:v>ООО «АгроСезон»</x:v>
      </x:c>
      <x:c r="C513" s="34" t="n">
        <x:v>46166</x:v>
      </x:c>
      <x:c r="D513" s="40" t="n">
        <x:v>281000</x:v>
      </x:c>
      <x:c r="E513" s="42" t="str">
        <x:v>Иванова Анна</x:v>
      </x:c>
      <x:c r="F513" s="41" t="n">
        <x:v>1</x:v>
      </x:c>
      <x:c r="G513" s="32" t="str">
        <x:v>Подшипники</x:v>
      </x:c>
      <x:c r="H513" s="41" t="n">
        <x:f>C513-C512</x:f>
        <x:v>20</x:v>
      </x:c>
    </x:row>
    <x:row r="514" ht="22" customHeight="1">
      <x:c r="A514" s="33" t="str">
        <x:v>КЛ-022</x:v>
      </x:c>
      <x:c r="B514" s="33" t="str">
        <x:v>ООО «ПолеСнаб»</x:v>
      </x:c>
      <x:c r="C514" s="34" t="n">
        <x:v>45356</x:v>
      </x:c>
      <x:c r="D514" s="40" t="n">
        <x:v>294000</x:v>
      </x:c>
      <x:c r="E514" s="42" t="str">
        <x:v>Петров Илья</x:v>
      </x:c>
      <x:c r="F514" s="41" t="n">
        <x:v>1</x:v>
      </x:c>
      <x:c r="G514" s="32" t="str">
        <x:v>Крепёж</x:v>
      </x:c>
      <x:c r="H514" s="41"/>
    </x:row>
    <x:row r="515" ht="22" customHeight="1">
      <x:c r="A515" s="33" t="str">
        <x:v>КЛ-022</x:v>
      </x:c>
      <x:c r="B515" s="33" t="str">
        <x:v>ООО «ПолеСнаб»</x:v>
      </x:c>
      <x:c r="C515" s="34" t="n">
        <x:v>45376</x:v>
      </x:c>
      <x:c r="D515" s="40" t="n">
        <x:v>295000</x:v>
      </x:c>
      <x:c r="E515" s="42" t="str">
        <x:v>Петров Илья</x:v>
      </x:c>
      <x:c r="F515" s="41" t="n">
        <x:v>1</x:v>
      </x:c>
      <x:c r="G515" s="32" t="str">
        <x:v>Крепёж</x:v>
      </x:c>
      <x:c r="H515" s="41" t="n">
        <x:f>C515-C514</x:f>
        <x:v>20</x:v>
      </x:c>
    </x:row>
    <x:row r="516" ht="22" customHeight="1">
      <x:c r="A516" s="33" t="str">
        <x:v>КЛ-022</x:v>
      </x:c>
      <x:c r="B516" s="33" t="str">
        <x:v>ООО «ПолеСнаб»</x:v>
      </x:c>
      <x:c r="C516" s="34" t="n">
        <x:v>45396</x:v>
      </x:c>
      <x:c r="D516" s="40" t="n">
        <x:v>293000</x:v>
      </x:c>
      <x:c r="E516" s="42" t="str">
        <x:v>Петров Илья</x:v>
      </x:c>
      <x:c r="F516" s="41" t="n">
        <x:v>1</x:v>
      </x:c>
      <x:c r="G516" s="32" t="str">
        <x:v>Крепёж</x:v>
      </x:c>
      <x:c r="H516" s="41" t="n">
        <x:f>C516-C515</x:f>
        <x:v>20</x:v>
      </x:c>
    </x:row>
    <x:row r="517" ht="22" customHeight="1">
      <x:c r="A517" s="33" t="str">
        <x:v>КЛ-022</x:v>
      </x:c>
      <x:c r="B517" s="33" t="str">
        <x:v>ООО «ПолеСнаб»</x:v>
      </x:c>
      <x:c r="C517" s="34" t="n">
        <x:v>45416</x:v>
      </x:c>
      <x:c r="D517" s="40" t="n">
        <x:v>294000</x:v>
      </x:c>
      <x:c r="E517" s="42" t="str">
        <x:v>Петров Илья</x:v>
      </x:c>
      <x:c r="F517" s="41" t="n">
        <x:v>1</x:v>
      </x:c>
      <x:c r="G517" s="32" t="str">
        <x:v>Крепёж</x:v>
      </x:c>
      <x:c r="H517" s="41" t="n">
        <x:f>C517-C516</x:f>
        <x:v>20</x:v>
      </x:c>
    </x:row>
    <x:row r="518" ht="22" customHeight="1">
      <x:c r="A518" s="33" t="str">
        <x:v>КЛ-022</x:v>
      </x:c>
      <x:c r="B518" s="33" t="str">
        <x:v>ООО «ПолеСнаб»</x:v>
      </x:c>
      <x:c r="C518" s="34" t="n">
        <x:v>45436</x:v>
      </x:c>
      <x:c r="D518" s="40" t="n">
        <x:v>295000</x:v>
      </x:c>
      <x:c r="E518" s="42" t="str">
        <x:v>Петров Илья</x:v>
      </x:c>
      <x:c r="F518" s="41" t="n">
        <x:v>1</x:v>
      </x:c>
      <x:c r="G518" s="32" t="str">
        <x:v>Крепёж</x:v>
      </x:c>
      <x:c r="H518" s="41" t="n">
        <x:f>C518-C517</x:f>
        <x:v>20</x:v>
      </x:c>
    </x:row>
    <x:row r="519" ht="22" customHeight="1">
      <x:c r="A519" s="33" t="str">
        <x:v>КЛ-022</x:v>
      </x:c>
      <x:c r="B519" s="33" t="str">
        <x:v>ООО «ПолеСнаб»</x:v>
      </x:c>
      <x:c r="C519" s="34" t="n">
        <x:v>45721</x:v>
      </x:c>
      <x:c r="D519" s="40" t="n">
        <x:v>293000</x:v>
      </x:c>
      <x:c r="E519" s="42" t="str">
        <x:v>Петров Илья</x:v>
      </x:c>
      <x:c r="F519" s="41" t="n">
        <x:v>1</x:v>
      </x:c>
      <x:c r="G519" s="32" t="str">
        <x:v>Крепёж</x:v>
      </x:c>
      <x:c r="H519" s="41" t="n">
        <x:f>C519-C518</x:f>
        <x:v>285</x:v>
      </x:c>
    </x:row>
    <x:row r="520" ht="22" customHeight="1">
      <x:c r="A520" s="33" t="str">
        <x:v>КЛ-022</x:v>
      </x:c>
      <x:c r="B520" s="33" t="str">
        <x:v>ООО «ПолеСнаб»</x:v>
      </x:c>
      <x:c r="C520" s="34" t="n">
        <x:v>45741</x:v>
      </x:c>
      <x:c r="D520" s="40" t="n">
        <x:v>294000</x:v>
      </x:c>
      <x:c r="E520" s="42" t="str">
        <x:v>Петров Илья</x:v>
      </x:c>
      <x:c r="F520" s="41" t="n">
        <x:v>1</x:v>
      </x:c>
      <x:c r="G520" s="32" t="str">
        <x:v>Крепёж</x:v>
      </x:c>
      <x:c r="H520" s="41" t="n">
        <x:f>C520-C519</x:f>
        <x:v>20</x:v>
      </x:c>
    </x:row>
    <x:row r="521" ht="22" customHeight="1">
      <x:c r="A521" s="33" t="str">
        <x:v>КЛ-022</x:v>
      </x:c>
      <x:c r="B521" s="33" t="str">
        <x:v>ООО «ПолеСнаб»</x:v>
      </x:c>
      <x:c r="C521" s="34" t="n">
        <x:v>45761</x:v>
      </x:c>
      <x:c r="D521" s="40" t="n">
        <x:v>295000</x:v>
      </x:c>
      <x:c r="E521" s="42" t="str">
        <x:v>Петров Илья</x:v>
      </x:c>
      <x:c r="F521" s="41" t="n">
        <x:v>1</x:v>
      </x:c>
      <x:c r="G521" s="32" t="str">
        <x:v>Крепёж</x:v>
      </x:c>
      <x:c r="H521" s="41" t="n">
        <x:f>C521-C520</x:f>
        <x:v>20</x:v>
      </x:c>
    </x:row>
    <x:row r="522" ht="22" customHeight="1">
      <x:c r="A522" s="33" t="str">
        <x:v>КЛ-022</x:v>
      </x:c>
      <x:c r="B522" s="33" t="str">
        <x:v>ООО «ПолеСнаб»</x:v>
      </x:c>
      <x:c r="C522" s="34" t="n">
        <x:v>45781</x:v>
      </x:c>
      <x:c r="D522" s="40" t="n">
        <x:v>293000</x:v>
      </x:c>
      <x:c r="E522" s="42" t="str">
        <x:v>Петров Илья</x:v>
      </x:c>
      <x:c r="F522" s="41" t="n">
        <x:v>1</x:v>
      </x:c>
      <x:c r="G522" s="32" t="str">
        <x:v>Крепёж</x:v>
      </x:c>
      <x:c r="H522" s="41" t="n">
        <x:f>C522-C521</x:f>
        <x:v>20</x:v>
      </x:c>
    </x:row>
    <x:row r="523" ht="22" customHeight="1">
      <x:c r="A523" s="33" t="str">
        <x:v>КЛ-022</x:v>
      </x:c>
      <x:c r="B523" s="33" t="str">
        <x:v>ООО «ПолеСнаб»</x:v>
      </x:c>
      <x:c r="C523" s="34" t="n">
        <x:v>45801</x:v>
      </x:c>
      <x:c r="D523" s="40" t="n">
        <x:v>294000</x:v>
      </x:c>
      <x:c r="E523" s="42" t="str">
        <x:v>Петров Илья</x:v>
      </x:c>
      <x:c r="F523" s="41" t="n">
        <x:v>1</x:v>
      </x:c>
      <x:c r="G523" s="32" t="str">
        <x:v>Крепёж</x:v>
      </x:c>
      <x:c r="H523" s="41" t="n">
        <x:f>C523-C522</x:f>
        <x:v>20</x:v>
      </x:c>
    </x:row>
    <x:row r="524" ht="22" customHeight="1">
      <x:c r="A524" s="33" t="str">
        <x:v>КЛ-022</x:v>
      </x:c>
      <x:c r="B524" s="33" t="str">
        <x:v>ООО «ПолеСнаб»</x:v>
      </x:c>
      <x:c r="C524" s="34" t="n">
        <x:v>46086</x:v>
      </x:c>
      <x:c r="D524" s="40" t="n">
        <x:v>295000</x:v>
      </x:c>
      <x:c r="E524" s="42" t="str">
        <x:v>Петров Илья</x:v>
      </x:c>
      <x:c r="F524" s="41" t="n">
        <x:v>1</x:v>
      </x:c>
      <x:c r="G524" s="32" t="str">
        <x:v>Крепёж</x:v>
      </x:c>
      <x:c r="H524" s="41" t="n">
        <x:f>C524-C523</x:f>
        <x:v>285</x:v>
      </x:c>
    </x:row>
    <x:row r="525" ht="22" customHeight="1">
      <x:c r="A525" s="33" t="str">
        <x:v>КЛ-022</x:v>
      </x:c>
      <x:c r="B525" s="33" t="str">
        <x:v>ООО «ПолеСнаб»</x:v>
      </x:c>
      <x:c r="C525" s="34" t="n">
        <x:v>46106</x:v>
      </x:c>
      <x:c r="D525" s="40" t="n">
        <x:v>293000</x:v>
      </x:c>
      <x:c r="E525" s="42" t="str">
        <x:v>Петров Илья</x:v>
      </x:c>
      <x:c r="F525" s="41" t="n">
        <x:v>1</x:v>
      </x:c>
      <x:c r="G525" s="32" t="str">
        <x:v>Крепёж</x:v>
      </x:c>
      <x:c r="H525" s="41" t="n">
        <x:f>C525-C524</x:f>
        <x:v>20</x:v>
      </x:c>
    </x:row>
    <x:row r="526" ht="22" customHeight="1">
      <x:c r="A526" s="33" t="str">
        <x:v>КЛ-022</x:v>
      </x:c>
      <x:c r="B526" s="33" t="str">
        <x:v>ООО «ПолеСнаб»</x:v>
      </x:c>
      <x:c r="C526" s="34" t="n">
        <x:v>46126</x:v>
      </x:c>
      <x:c r="D526" s="40" t="n">
        <x:v>294000</x:v>
      </x:c>
      <x:c r="E526" s="42" t="str">
        <x:v>Петров Илья</x:v>
      </x:c>
      <x:c r="F526" s="41" t="n">
        <x:v>1</x:v>
      </x:c>
      <x:c r="G526" s="32" t="str">
        <x:v>Крепёж</x:v>
      </x:c>
      <x:c r="H526" s="41" t="n">
        <x:f>C526-C525</x:f>
        <x:v>20</x:v>
      </x:c>
    </x:row>
    <x:row r="527" ht="22" customHeight="1">
      <x:c r="A527" s="33" t="str">
        <x:v>КЛ-022</x:v>
      </x:c>
      <x:c r="B527" s="33" t="str">
        <x:v>ООО «ПолеСнаб»</x:v>
      </x:c>
      <x:c r="C527" s="34" t="n">
        <x:v>46146</x:v>
      </x:c>
      <x:c r="D527" s="40" t="n">
        <x:v>295000</x:v>
      </x:c>
      <x:c r="E527" s="42" t="str">
        <x:v>Петров Илья</x:v>
      </x:c>
      <x:c r="F527" s="41" t="n">
        <x:v>1</x:v>
      </x:c>
      <x:c r="G527" s="32" t="str">
        <x:v>Крепёж</x:v>
      </x:c>
      <x:c r="H527" s="41" t="n">
        <x:f>C527-C526</x:f>
        <x:v>20</x:v>
      </x:c>
    </x:row>
    <x:row r="528" ht="22" customHeight="1">
      <x:c r="A528" s="33" t="str">
        <x:v>КЛ-022</x:v>
      </x:c>
      <x:c r="B528" s="33" t="str">
        <x:v>ООО «ПолеСнаб»</x:v>
      </x:c>
      <x:c r="C528" s="34" t="n">
        <x:v>46166</x:v>
      </x:c>
      <x:c r="D528" s="40" t="n">
        <x:v>293000</x:v>
      </x:c>
      <x:c r="E528" s="42" t="str">
        <x:v>Петров Илья</x:v>
      </x:c>
      <x:c r="F528" s="41" t="n">
        <x:v>1</x:v>
      </x:c>
      <x:c r="G528" s="32" t="str">
        <x:v>Крепёж</x:v>
      </x:c>
      <x:c r="H528" s="41" t="n">
        <x:f>C528-C527</x:f>
        <x:v>20</x:v>
      </x:c>
    </x:row>
    <x:row r="529" ht="22" customHeight="1">
      <x:c r="A529" s="33" t="str">
        <x:v>КЛ-023</x:v>
      </x:c>
      <x:c r="B529" s="33" t="str">
        <x:v>ООО «СадТехника»</x:v>
      </x:c>
      <x:c r="C529" s="34" t="n">
        <x:v>45356</x:v>
      </x:c>
      <x:c r="D529" s="40" t="n">
        <x:v>306000</x:v>
      </x:c>
      <x:c r="E529" s="42" t="str">
        <x:v>Соколова Мария</x:v>
      </x:c>
      <x:c r="F529" s="41" t="n">
        <x:v>1</x:v>
      </x:c>
      <x:c r="G529" s="32" t="str">
        <x:v>Кабель</x:v>
      </x:c>
      <x:c r="H529" s="41"/>
    </x:row>
    <x:row r="530" ht="22" customHeight="1">
      <x:c r="A530" s="33" t="str">
        <x:v>КЛ-023</x:v>
      </x:c>
      <x:c r="B530" s="33" t="str">
        <x:v>ООО «СадТехника»</x:v>
      </x:c>
      <x:c r="C530" s="34" t="n">
        <x:v>45376</x:v>
      </x:c>
      <x:c r="D530" s="40" t="n">
        <x:v>307000</x:v>
      </x:c>
      <x:c r="E530" s="42" t="str">
        <x:v>Соколова Мария</x:v>
      </x:c>
      <x:c r="F530" s="41" t="n">
        <x:v>1</x:v>
      </x:c>
      <x:c r="G530" s="32" t="str">
        <x:v>Кабель</x:v>
      </x:c>
      <x:c r="H530" s="41" t="n">
        <x:f>C530-C529</x:f>
        <x:v>20</x:v>
      </x:c>
    </x:row>
    <x:row r="531" ht="22" customHeight="1">
      <x:c r="A531" s="33" t="str">
        <x:v>КЛ-023</x:v>
      </x:c>
      <x:c r="B531" s="33" t="str">
        <x:v>ООО «СадТехника»</x:v>
      </x:c>
      <x:c r="C531" s="34" t="n">
        <x:v>45396</x:v>
      </x:c>
      <x:c r="D531" s="40" t="n">
        <x:v>305000</x:v>
      </x:c>
      <x:c r="E531" s="42" t="str">
        <x:v>Соколова Мария</x:v>
      </x:c>
      <x:c r="F531" s="41" t="n">
        <x:v>1</x:v>
      </x:c>
      <x:c r="G531" s="32" t="str">
        <x:v>Кабель</x:v>
      </x:c>
      <x:c r="H531" s="41" t="n">
        <x:f>C531-C530</x:f>
        <x:v>20</x:v>
      </x:c>
    </x:row>
    <x:row r="532" ht="22" customHeight="1">
      <x:c r="A532" s="33" t="str">
        <x:v>КЛ-023</x:v>
      </x:c>
      <x:c r="B532" s="33" t="str">
        <x:v>ООО «СадТехника»</x:v>
      </x:c>
      <x:c r="C532" s="34" t="n">
        <x:v>45416</x:v>
      </x:c>
      <x:c r="D532" s="40" t="n">
        <x:v>306000</x:v>
      </x:c>
      <x:c r="E532" s="42" t="str">
        <x:v>Соколова Мария</x:v>
      </x:c>
      <x:c r="F532" s="41" t="n">
        <x:v>1</x:v>
      </x:c>
      <x:c r="G532" s="32" t="str">
        <x:v>Кабель</x:v>
      </x:c>
      <x:c r="H532" s="41" t="n">
        <x:f>C532-C531</x:f>
        <x:v>20</x:v>
      </x:c>
    </x:row>
    <x:row r="533" ht="22" customHeight="1">
      <x:c r="A533" s="33" t="str">
        <x:v>КЛ-023</x:v>
      </x:c>
      <x:c r="B533" s="33" t="str">
        <x:v>ООО «СадТехника»</x:v>
      </x:c>
      <x:c r="C533" s="34" t="n">
        <x:v>45436</x:v>
      </x:c>
      <x:c r="D533" s="40" t="n">
        <x:v>307000</x:v>
      </x:c>
      <x:c r="E533" s="42" t="str">
        <x:v>Соколова Мария</x:v>
      </x:c>
      <x:c r="F533" s="41" t="n">
        <x:v>1</x:v>
      </x:c>
      <x:c r="G533" s="32" t="str">
        <x:v>Кабель</x:v>
      </x:c>
      <x:c r="H533" s="41" t="n">
        <x:f>C533-C532</x:f>
        <x:v>20</x:v>
      </x:c>
    </x:row>
    <x:row r="534" ht="22" customHeight="1">
      <x:c r="A534" s="33" t="str">
        <x:v>КЛ-023</x:v>
      </x:c>
      <x:c r="B534" s="33" t="str">
        <x:v>ООО «СадТехника»</x:v>
      </x:c>
      <x:c r="C534" s="34" t="n">
        <x:v>45721</x:v>
      </x:c>
      <x:c r="D534" s="40" t="n">
        <x:v>305000</x:v>
      </x:c>
      <x:c r="E534" s="42" t="str">
        <x:v>Соколова Мария</x:v>
      </x:c>
      <x:c r="F534" s="41" t="n">
        <x:v>1</x:v>
      </x:c>
      <x:c r="G534" s="32" t="str">
        <x:v>Кабель</x:v>
      </x:c>
      <x:c r="H534" s="41" t="n">
        <x:f>C534-C533</x:f>
        <x:v>285</x:v>
      </x:c>
    </x:row>
    <x:row r="535" ht="22" customHeight="1">
      <x:c r="A535" s="33" t="str">
        <x:v>КЛ-023</x:v>
      </x:c>
      <x:c r="B535" s="33" t="str">
        <x:v>ООО «СадТехника»</x:v>
      </x:c>
      <x:c r="C535" s="34" t="n">
        <x:v>45741</x:v>
      </x:c>
      <x:c r="D535" s="40" t="n">
        <x:v>306000</x:v>
      </x:c>
      <x:c r="E535" s="42" t="str">
        <x:v>Соколова Мария</x:v>
      </x:c>
      <x:c r="F535" s="41" t="n">
        <x:v>1</x:v>
      </x:c>
      <x:c r="G535" s="32" t="str">
        <x:v>Кабель</x:v>
      </x:c>
      <x:c r="H535" s="41" t="n">
        <x:f>C535-C534</x:f>
        <x:v>20</x:v>
      </x:c>
    </x:row>
    <x:row r="536" ht="22" customHeight="1">
      <x:c r="A536" s="33" t="str">
        <x:v>КЛ-023</x:v>
      </x:c>
      <x:c r="B536" s="33" t="str">
        <x:v>ООО «СадТехника»</x:v>
      </x:c>
      <x:c r="C536" s="34" t="n">
        <x:v>45761</x:v>
      </x:c>
      <x:c r="D536" s="40" t="n">
        <x:v>307000</x:v>
      </x:c>
      <x:c r="E536" s="42" t="str">
        <x:v>Соколова Мария</x:v>
      </x:c>
      <x:c r="F536" s="41" t="n">
        <x:v>1</x:v>
      </x:c>
      <x:c r="G536" s="32" t="str">
        <x:v>Кабель</x:v>
      </x:c>
      <x:c r="H536" s="41" t="n">
        <x:f>C536-C535</x:f>
        <x:v>20</x:v>
      </x:c>
    </x:row>
    <x:row r="537" ht="22" customHeight="1">
      <x:c r="A537" s="33" t="str">
        <x:v>КЛ-023</x:v>
      </x:c>
      <x:c r="B537" s="33" t="str">
        <x:v>ООО «СадТехника»</x:v>
      </x:c>
      <x:c r="C537" s="34" t="n">
        <x:v>45781</x:v>
      </x:c>
      <x:c r="D537" s="40" t="n">
        <x:v>305000</x:v>
      </x:c>
      <x:c r="E537" s="42" t="str">
        <x:v>Соколова Мария</x:v>
      </x:c>
      <x:c r="F537" s="41" t="n">
        <x:v>1</x:v>
      </x:c>
      <x:c r="G537" s="32" t="str">
        <x:v>Кабель</x:v>
      </x:c>
      <x:c r="H537" s="41" t="n">
        <x:f>C537-C536</x:f>
        <x:v>20</x:v>
      </x:c>
    </x:row>
    <x:row r="538" ht="22" customHeight="1">
      <x:c r="A538" s="33" t="str">
        <x:v>КЛ-023</x:v>
      </x:c>
      <x:c r="B538" s="33" t="str">
        <x:v>ООО «СадТехника»</x:v>
      </x:c>
      <x:c r="C538" s="34" t="n">
        <x:v>45801</x:v>
      </x:c>
      <x:c r="D538" s="40" t="n">
        <x:v>306000</x:v>
      </x:c>
      <x:c r="E538" s="42" t="str">
        <x:v>Соколова Мария</x:v>
      </x:c>
      <x:c r="F538" s="41" t="n">
        <x:v>1</x:v>
      </x:c>
      <x:c r="G538" s="32" t="str">
        <x:v>Кабель</x:v>
      </x:c>
      <x:c r="H538" s="41" t="n">
        <x:f>C538-C537</x:f>
        <x:v>20</x:v>
      </x:c>
    </x:row>
    <x:row r="539" ht="22" customHeight="1">
      <x:c r="A539" s="33" t="str">
        <x:v>КЛ-023</x:v>
      </x:c>
      <x:c r="B539" s="33" t="str">
        <x:v>ООО «СадТехника»</x:v>
      </x:c>
      <x:c r="C539" s="34" t="n">
        <x:v>46086</x:v>
      </x:c>
      <x:c r="D539" s="40" t="n">
        <x:v>307000</x:v>
      </x:c>
      <x:c r="E539" s="42" t="str">
        <x:v>Соколова Мария</x:v>
      </x:c>
      <x:c r="F539" s="41" t="n">
        <x:v>1</x:v>
      </x:c>
      <x:c r="G539" s="32" t="str">
        <x:v>Кабель</x:v>
      </x:c>
      <x:c r="H539" s="41" t="n">
        <x:f>C539-C538</x:f>
        <x:v>285</x:v>
      </x:c>
    </x:row>
    <x:row r="540" ht="22" customHeight="1">
      <x:c r="A540" s="33" t="str">
        <x:v>КЛ-023</x:v>
      </x:c>
      <x:c r="B540" s="33" t="str">
        <x:v>ООО «СадТехника»</x:v>
      </x:c>
      <x:c r="C540" s="34" t="n">
        <x:v>46106</x:v>
      </x:c>
      <x:c r="D540" s="40" t="n">
        <x:v>305000</x:v>
      </x:c>
      <x:c r="E540" s="42" t="str">
        <x:v>Соколова Мария</x:v>
      </x:c>
      <x:c r="F540" s="41" t="n">
        <x:v>1</x:v>
      </x:c>
      <x:c r="G540" s="32" t="str">
        <x:v>Кабель</x:v>
      </x:c>
      <x:c r="H540" s="41" t="n">
        <x:f>C540-C539</x:f>
        <x:v>20</x:v>
      </x:c>
    </x:row>
    <x:row r="541" ht="22" customHeight="1">
      <x:c r="A541" s="33" t="str">
        <x:v>КЛ-023</x:v>
      </x:c>
      <x:c r="B541" s="33" t="str">
        <x:v>ООО «СадТехника»</x:v>
      </x:c>
      <x:c r="C541" s="34" t="n">
        <x:v>46126</x:v>
      </x:c>
      <x:c r="D541" s="40" t="n">
        <x:v>306000</x:v>
      </x:c>
      <x:c r="E541" s="42" t="str">
        <x:v>Соколова Мария</x:v>
      </x:c>
      <x:c r="F541" s="41" t="n">
        <x:v>1</x:v>
      </x:c>
      <x:c r="G541" s="32" t="str">
        <x:v>Кабель</x:v>
      </x:c>
      <x:c r="H541" s="41" t="n">
        <x:f>C541-C540</x:f>
        <x:v>20</x:v>
      </x:c>
    </x:row>
    <x:row r="542" ht="22" customHeight="1">
      <x:c r="A542" s="33" t="str">
        <x:v>КЛ-023</x:v>
      </x:c>
      <x:c r="B542" s="33" t="str">
        <x:v>ООО «СадТехника»</x:v>
      </x:c>
      <x:c r="C542" s="34" t="n">
        <x:v>46146</x:v>
      </x:c>
      <x:c r="D542" s="40" t="n">
        <x:v>307000</x:v>
      </x:c>
      <x:c r="E542" s="42" t="str">
        <x:v>Соколова Мария</x:v>
      </x:c>
      <x:c r="F542" s="41" t="n">
        <x:v>1</x:v>
      </x:c>
      <x:c r="G542" s="32" t="str">
        <x:v>Кабель</x:v>
      </x:c>
      <x:c r="H542" s="41" t="n">
        <x:f>C542-C541</x:f>
        <x:v>20</x:v>
      </x:c>
    </x:row>
    <x:row r="543" ht="22" customHeight="1">
      <x:c r="A543" s="33" t="str">
        <x:v>КЛ-023</x:v>
      </x:c>
      <x:c r="B543" s="33" t="str">
        <x:v>ООО «СадТехника»</x:v>
      </x:c>
      <x:c r="C543" s="34" t="n">
        <x:v>46166</x:v>
      </x:c>
      <x:c r="D543" s="40" t="n">
        <x:v>305000</x:v>
      </x:c>
      <x:c r="E543" s="42" t="str">
        <x:v>Соколова Мария</x:v>
      </x:c>
      <x:c r="F543" s="41" t="n">
        <x:v>1</x:v>
      </x:c>
      <x:c r="G543" s="32" t="str">
        <x:v>Кабель</x:v>
      </x:c>
      <x:c r="H543" s="41" t="n">
        <x:f>C543-C542</x:f>
        <x:v>20</x:v>
      </x:c>
    </x:row>
    <x:row r="544" ht="22" customHeight="1">
      <x:c r="A544" s="33" t="str">
        <x:v>КЛ-024</x:v>
      </x:c>
      <x:c r="B544" s="33" t="str">
        <x:v>ООО «МонтажПроект»</x:v>
      </x:c>
      <x:c r="C544" s="34" t="n">
        <x:v>45931</x:v>
      </x:c>
      <x:c r="D544" s="40" t="n">
        <x:v>318000</x:v>
      </x:c>
      <x:c r="E544" s="42" t="str">
        <x:v>Кузнецов Павел</x:v>
      </x:c>
      <x:c r="F544" s="41" t="n">
        <x:v>1</x:v>
      </x:c>
      <x:c r="G544" s="32" t="str">
        <x:v>Инструмент</x:v>
      </x:c>
      <x:c r="H544" s="41"/>
    </x:row>
    <x:row r="545" ht="22" customHeight="1">
      <x:c r="A545" s="33" t="str">
        <x:v>КЛ-024</x:v>
      </x:c>
      <x:c r="B545" s="33" t="str">
        <x:v>ООО «МонтажПроект»</x:v>
      </x:c>
      <x:c r="C545" s="34" t="n">
        <x:v>45939</x:v>
      </x:c>
      <x:c r="D545" s="40" t="n">
        <x:v>319000</x:v>
      </x:c>
      <x:c r="E545" s="42" t="str">
        <x:v>Кузнецов Павел</x:v>
      </x:c>
      <x:c r="F545" s="41" t="n">
        <x:v>1</x:v>
      </x:c>
      <x:c r="G545" s="32" t="str">
        <x:v>Инструмент</x:v>
      </x:c>
      <x:c r="H545" s="41" t="n">
        <x:f>C545-C544</x:f>
        <x:v>8</x:v>
      </x:c>
    </x:row>
    <x:row r="546" ht="22" customHeight="1">
      <x:c r="A546" s="33" t="str">
        <x:v>КЛ-024</x:v>
      </x:c>
      <x:c r="B546" s="33" t="str">
        <x:v>ООО «МонтажПроект»</x:v>
      </x:c>
      <x:c r="C546" s="34" t="n">
        <x:v>45947</x:v>
      </x:c>
      <x:c r="D546" s="40" t="n">
        <x:v>317000</x:v>
      </x:c>
      <x:c r="E546" s="42" t="str">
        <x:v>Кузнецов Павел</x:v>
      </x:c>
      <x:c r="F546" s="41" t="n">
        <x:v>1</x:v>
      </x:c>
      <x:c r="G546" s="32" t="str">
        <x:v>Инструмент</x:v>
      </x:c>
      <x:c r="H546" s="41" t="n">
        <x:f>C546-C545</x:f>
        <x:v>8</x:v>
      </x:c>
    </x:row>
    <x:row r="547" ht="22" customHeight="1">
      <x:c r="A547" s="33" t="str">
        <x:v>КЛ-024</x:v>
      </x:c>
      <x:c r="B547" s="33" t="str">
        <x:v>ООО «МонтажПроект»</x:v>
      </x:c>
      <x:c r="C547" s="34" t="n">
        <x:v>45955</x:v>
      </x:c>
      <x:c r="D547" s="40" t="n">
        <x:v>318000</x:v>
      </x:c>
      <x:c r="E547" s="42" t="str">
        <x:v>Кузнецов Павел</x:v>
      </x:c>
      <x:c r="F547" s="41" t="n">
        <x:v>1</x:v>
      </x:c>
      <x:c r="G547" s="32" t="str">
        <x:v>Инструмент</x:v>
      </x:c>
      <x:c r="H547" s="41" t="n">
        <x:f>C547-C546</x:f>
        <x:v>8</x:v>
      </x:c>
    </x:row>
    <x:row r="548" ht="22" customHeight="1">
      <x:c r="A548" s="33" t="str">
        <x:v>КЛ-024</x:v>
      </x:c>
      <x:c r="B548" s="33" t="str">
        <x:v>ООО «МонтажПроект»</x:v>
      </x:c>
      <x:c r="C548" s="34" t="n">
        <x:v>45963</x:v>
      </x:c>
      <x:c r="D548" s="40" t="n">
        <x:v>319000</x:v>
      </x:c>
      <x:c r="E548" s="42" t="str">
        <x:v>Кузнецов Павел</x:v>
      </x:c>
      <x:c r="F548" s="41" t="n">
        <x:v>1</x:v>
      </x:c>
      <x:c r="G548" s="32" t="str">
        <x:v>Инструмент</x:v>
      </x:c>
      <x:c r="H548" s="41" t="n">
        <x:f>C548-C547</x:f>
        <x:v>8</x:v>
      </x:c>
    </x:row>
    <x:row r="549" ht="22" customHeight="1">
      <x:c r="A549" s="33" t="str">
        <x:v>КЛ-024</x:v>
      </x:c>
      <x:c r="B549" s="33" t="str">
        <x:v>ООО «МонтажПроект»</x:v>
      </x:c>
      <x:c r="C549" s="34" t="n">
        <x:v>45971</x:v>
      </x:c>
      <x:c r="D549" s="40" t="n">
        <x:v>317000</x:v>
      </x:c>
      <x:c r="E549" s="42" t="str">
        <x:v>Кузнецов Павел</x:v>
      </x:c>
      <x:c r="F549" s="41" t="n">
        <x:v>1</x:v>
      </x:c>
      <x:c r="G549" s="32" t="str">
        <x:v>Инструмент</x:v>
      </x:c>
      <x:c r="H549" s="41" t="n">
        <x:f>C549-C548</x:f>
        <x:v>8</x:v>
      </x:c>
    </x:row>
    <x:row r="550" ht="22" customHeight="1">
      <x:c r="A550" s="33" t="str">
        <x:v>КЛ-024</x:v>
      </x:c>
      <x:c r="B550" s="33" t="str">
        <x:v>ООО «МонтажПроект»</x:v>
      </x:c>
      <x:c r="C550" s="34" t="n">
        <x:v>45979</x:v>
      </x:c>
      <x:c r="D550" s="40" t="n">
        <x:v>318000</x:v>
      </x:c>
      <x:c r="E550" s="42" t="str">
        <x:v>Кузнецов Павел</x:v>
      </x:c>
      <x:c r="F550" s="41" t="n">
        <x:v>1</x:v>
      </x:c>
      <x:c r="G550" s="32" t="str">
        <x:v>Инструмент</x:v>
      </x:c>
      <x:c r="H550" s="41" t="n">
        <x:f>C550-C549</x:f>
        <x:v>8</x:v>
      </x:c>
    </x:row>
    <x:row r="551" ht="22" customHeight="1">
      <x:c r="A551" s="33" t="str">
        <x:v>КЛ-024</x:v>
      </x:c>
      <x:c r="B551" s="33" t="str">
        <x:v>ООО «МонтажПроект»</x:v>
      </x:c>
      <x:c r="C551" s="34" t="n">
        <x:v>45987</x:v>
      </x:c>
      <x:c r="D551" s="40" t="n">
        <x:v>319000</x:v>
      </x:c>
      <x:c r="E551" s="42" t="str">
        <x:v>Кузнецов Павел</x:v>
      </x:c>
      <x:c r="F551" s="41" t="n">
        <x:v>1</x:v>
      </x:c>
      <x:c r="G551" s="32" t="str">
        <x:v>Инструмент</x:v>
      </x:c>
      <x:c r="H551" s="41" t="n">
        <x:f>C551-C550</x:f>
        <x:v>8</x:v>
      </x:c>
    </x:row>
    <x:row r="552" ht="22" customHeight="1">
      <x:c r="A552" s="33" t="str">
        <x:v>КЛ-025</x:v>
      </x:c>
      <x:c r="B552" s="33" t="str">
        <x:v>ООО «ИнжСтрой»</x:v>
      </x:c>
      <x:c r="C552" s="34" t="n">
        <x:v>45932</x:v>
      </x:c>
      <x:c r="D552" s="40" t="n">
        <x:v>330000</x:v>
      </x:c>
      <x:c r="E552" s="42" t="str">
        <x:v>Иванова Анна</x:v>
      </x:c>
      <x:c r="F552" s="41" t="n">
        <x:v>1</x:v>
      </x:c>
      <x:c r="G552" s="32" t="str">
        <x:v>Промышленная химия</x:v>
      </x:c>
      <x:c r="H552" s="41"/>
    </x:row>
    <x:row r="553" ht="22" customHeight="1">
      <x:c r="A553" s="33" t="str">
        <x:v>КЛ-025</x:v>
      </x:c>
      <x:c r="B553" s="33" t="str">
        <x:v>ООО «ИнжСтрой»</x:v>
      </x:c>
      <x:c r="C553" s="34" t="n">
        <x:v>45940</x:v>
      </x:c>
      <x:c r="D553" s="40" t="n">
        <x:v>331000</x:v>
      </x:c>
      <x:c r="E553" s="42" t="str">
        <x:v>Иванова Анна</x:v>
      </x:c>
      <x:c r="F553" s="41" t="n">
        <x:v>1</x:v>
      </x:c>
      <x:c r="G553" s="32" t="str">
        <x:v>Промышленная химия</x:v>
      </x:c>
      <x:c r="H553" s="41" t="n">
        <x:f>C553-C552</x:f>
        <x:v>8</x:v>
      </x:c>
    </x:row>
    <x:row r="554" ht="22" customHeight="1">
      <x:c r="A554" s="33" t="str">
        <x:v>КЛ-025</x:v>
      </x:c>
      <x:c r="B554" s="33" t="str">
        <x:v>ООО «ИнжСтрой»</x:v>
      </x:c>
      <x:c r="C554" s="34" t="n">
        <x:v>45948</x:v>
      </x:c>
      <x:c r="D554" s="40" t="n">
        <x:v>329000</x:v>
      </x:c>
      <x:c r="E554" s="42" t="str">
        <x:v>Иванова Анна</x:v>
      </x:c>
      <x:c r="F554" s="41" t="n">
        <x:v>1</x:v>
      </x:c>
      <x:c r="G554" s="32" t="str">
        <x:v>Промышленная химия</x:v>
      </x:c>
      <x:c r="H554" s="41" t="n">
        <x:f>C554-C553</x:f>
        <x:v>8</x:v>
      </x:c>
    </x:row>
    <x:row r="555" ht="22" customHeight="1">
      <x:c r="A555" s="33" t="str">
        <x:v>КЛ-025</x:v>
      </x:c>
      <x:c r="B555" s="33" t="str">
        <x:v>ООО «ИнжСтрой»</x:v>
      </x:c>
      <x:c r="C555" s="34" t="n">
        <x:v>45956</x:v>
      </x:c>
      <x:c r="D555" s="40" t="n">
        <x:v>330000</x:v>
      </x:c>
      <x:c r="E555" s="42" t="str">
        <x:v>Иванова Анна</x:v>
      </x:c>
      <x:c r="F555" s="41" t="n">
        <x:v>1</x:v>
      </x:c>
      <x:c r="G555" s="32" t="str">
        <x:v>Промышленная химия</x:v>
      </x:c>
      <x:c r="H555" s="41" t="n">
        <x:f>C555-C554</x:f>
        <x:v>8</x:v>
      </x:c>
    </x:row>
    <x:row r="556" ht="22" customHeight="1">
      <x:c r="A556" s="33" t="str">
        <x:v>КЛ-025</x:v>
      </x:c>
      <x:c r="B556" s="33" t="str">
        <x:v>ООО «ИнжСтрой»</x:v>
      </x:c>
      <x:c r="C556" s="34" t="n">
        <x:v>45964</x:v>
      </x:c>
      <x:c r="D556" s="40" t="n">
        <x:v>331000</x:v>
      </x:c>
      <x:c r="E556" s="42" t="str">
        <x:v>Иванова Анна</x:v>
      </x:c>
      <x:c r="F556" s="41" t="n">
        <x:v>1</x:v>
      </x:c>
      <x:c r="G556" s="32" t="str">
        <x:v>Промышленная химия</x:v>
      </x:c>
      <x:c r="H556" s="41" t="n">
        <x:f>C556-C555</x:f>
        <x:v>8</x:v>
      </x:c>
    </x:row>
    <x:row r="557" ht="22" customHeight="1">
      <x:c r="A557" s="33" t="str">
        <x:v>КЛ-025</x:v>
      </x:c>
      <x:c r="B557" s="33" t="str">
        <x:v>ООО «ИнжСтрой»</x:v>
      </x:c>
      <x:c r="C557" s="34" t="n">
        <x:v>45972</x:v>
      </x:c>
      <x:c r="D557" s="40" t="n">
        <x:v>329000</x:v>
      </x:c>
      <x:c r="E557" s="42" t="str">
        <x:v>Иванова Анна</x:v>
      </x:c>
      <x:c r="F557" s="41" t="n">
        <x:v>1</x:v>
      </x:c>
      <x:c r="G557" s="32" t="str">
        <x:v>Промышленная химия</x:v>
      </x:c>
      <x:c r="H557" s="41" t="n">
        <x:f>C557-C556</x:f>
        <x:v>8</x:v>
      </x:c>
    </x:row>
    <x:row r="558" ht="22" customHeight="1">
      <x:c r="A558" s="33" t="str">
        <x:v>КЛ-025</x:v>
      </x:c>
      <x:c r="B558" s="33" t="str">
        <x:v>ООО «ИнжСтрой»</x:v>
      </x:c>
      <x:c r="C558" s="34" t="n">
        <x:v>45980</x:v>
      </x:c>
      <x:c r="D558" s="40" t="n">
        <x:v>330000</x:v>
      </x:c>
      <x:c r="E558" s="42" t="str">
        <x:v>Иванова Анна</x:v>
      </x:c>
      <x:c r="F558" s="41" t="n">
        <x:v>1</x:v>
      </x:c>
      <x:c r="G558" s="32" t="str">
        <x:v>Промышленная химия</x:v>
      </x:c>
      <x:c r="H558" s="41" t="n">
        <x:f>C558-C557</x:f>
        <x:v>8</x:v>
      </x:c>
    </x:row>
    <x:row r="559" ht="22" customHeight="1">
      <x:c r="A559" s="33" t="str">
        <x:v>КЛ-025</x:v>
      </x:c>
      <x:c r="B559" s="33" t="str">
        <x:v>ООО «ИнжСтрой»</x:v>
      </x:c>
      <x:c r="C559" s="34" t="n">
        <x:v>45988</x:v>
      </x:c>
      <x:c r="D559" s="40" t="n">
        <x:v>331000</x:v>
      </x:c>
      <x:c r="E559" s="42" t="str">
        <x:v>Иванова Анна</x:v>
      </x:c>
      <x:c r="F559" s="41" t="n">
        <x:v>1</x:v>
      </x:c>
      <x:c r="G559" s="32" t="str">
        <x:v>Промышленная химия</x:v>
      </x:c>
      <x:c r="H559" s="41" t="n">
        <x:f>C559-C558</x:f>
        <x:v>8</x:v>
      </x:c>
    </x:row>
    <x:row r="560" ht="22" customHeight="1">
      <x:c r="A560" s="33" t="str">
        <x:v>КЛ-026</x:v>
      </x:c>
      <x:c r="B560" s="33" t="str">
        <x:v>ООО «ОбъектКомплект»</x:v>
      </x:c>
      <x:c r="C560" s="34" t="n">
        <x:v>45933</x:v>
      </x:c>
      <x:c r="D560" s="40" t="n">
        <x:v>342000</x:v>
      </x:c>
      <x:c r="E560" s="42" t="str">
        <x:v>Петров Илья</x:v>
      </x:c>
      <x:c r="F560" s="41" t="n">
        <x:v>1</x:v>
      </x:c>
      <x:c r="G560" s="32" t="str">
        <x:v>Подшипники</x:v>
      </x:c>
      <x:c r="H560" s="41"/>
    </x:row>
    <x:row r="561" ht="22" customHeight="1">
      <x:c r="A561" s="33" t="str">
        <x:v>КЛ-026</x:v>
      </x:c>
      <x:c r="B561" s="33" t="str">
        <x:v>ООО «ОбъектКомплект»</x:v>
      </x:c>
      <x:c r="C561" s="34" t="n">
        <x:v>45941</x:v>
      </x:c>
      <x:c r="D561" s="40" t="n">
        <x:v>343000</x:v>
      </x:c>
      <x:c r="E561" s="42" t="str">
        <x:v>Петров Илья</x:v>
      </x:c>
      <x:c r="F561" s="41" t="n">
        <x:v>1</x:v>
      </x:c>
      <x:c r="G561" s="32" t="str">
        <x:v>Подшипники</x:v>
      </x:c>
      <x:c r="H561" s="41" t="n">
        <x:f>C561-C560</x:f>
        <x:v>8</x:v>
      </x:c>
    </x:row>
    <x:row r="562" ht="22" customHeight="1">
      <x:c r="A562" s="33" t="str">
        <x:v>КЛ-026</x:v>
      </x:c>
      <x:c r="B562" s="33" t="str">
        <x:v>ООО «ОбъектКомплект»</x:v>
      </x:c>
      <x:c r="C562" s="34" t="n">
        <x:v>45949</x:v>
      </x:c>
      <x:c r="D562" s="40" t="n">
        <x:v>341000</x:v>
      </x:c>
      <x:c r="E562" s="42" t="str">
        <x:v>Петров Илья</x:v>
      </x:c>
      <x:c r="F562" s="41" t="n">
        <x:v>1</x:v>
      </x:c>
      <x:c r="G562" s="32" t="str">
        <x:v>Подшипники</x:v>
      </x:c>
      <x:c r="H562" s="41" t="n">
        <x:f>C562-C561</x:f>
        <x:v>8</x:v>
      </x:c>
    </x:row>
    <x:row r="563" ht="22" customHeight="1">
      <x:c r="A563" s="33" t="str">
        <x:v>КЛ-026</x:v>
      </x:c>
      <x:c r="B563" s="33" t="str">
        <x:v>ООО «ОбъектКомплект»</x:v>
      </x:c>
      <x:c r="C563" s="34" t="n">
        <x:v>45957</x:v>
      </x:c>
      <x:c r="D563" s="40" t="n">
        <x:v>342000</x:v>
      </x:c>
      <x:c r="E563" s="42" t="str">
        <x:v>Петров Илья</x:v>
      </x:c>
      <x:c r="F563" s="41" t="n">
        <x:v>1</x:v>
      </x:c>
      <x:c r="G563" s="32" t="str">
        <x:v>Подшипники</x:v>
      </x:c>
      <x:c r="H563" s="41" t="n">
        <x:f>C563-C562</x:f>
        <x:v>8</x:v>
      </x:c>
    </x:row>
    <x:row r="564" ht="22" customHeight="1">
      <x:c r="A564" s="33" t="str">
        <x:v>КЛ-026</x:v>
      </x:c>
      <x:c r="B564" s="33" t="str">
        <x:v>ООО «ОбъектКомплект»</x:v>
      </x:c>
      <x:c r="C564" s="34" t="n">
        <x:v>45965</x:v>
      </x:c>
      <x:c r="D564" s="40" t="n">
        <x:v>343000</x:v>
      </x:c>
      <x:c r="E564" s="42" t="str">
        <x:v>Петров Илья</x:v>
      </x:c>
      <x:c r="F564" s="41" t="n">
        <x:v>1</x:v>
      </x:c>
      <x:c r="G564" s="32" t="str">
        <x:v>Подшипники</x:v>
      </x:c>
      <x:c r="H564" s="41" t="n">
        <x:f>C564-C563</x:f>
        <x:v>8</x:v>
      </x:c>
    </x:row>
    <x:row r="565" ht="22" customHeight="1">
      <x:c r="A565" s="33" t="str">
        <x:v>КЛ-026</x:v>
      </x:c>
      <x:c r="B565" s="33" t="str">
        <x:v>ООО «ОбъектКомплект»</x:v>
      </x:c>
      <x:c r="C565" s="34" t="n">
        <x:v>45973</x:v>
      </x:c>
      <x:c r="D565" s="40" t="n">
        <x:v>341000</x:v>
      </x:c>
      <x:c r="E565" s="42" t="str">
        <x:v>Петров Илья</x:v>
      </x:c>
      <x:c r="F565" s="41" t="n">
        <x:v>1</x:v>
      </x:c>
      <x:c r="G565" s="32" t="str">
        <x:v>Подшипники</x:v>
      </x:c>
      <x:c r="H565" s="41" t="n">
        <x:f>C565-C564</x:f>
        <x:v>8</x:v>
      </x:c>
    </x:row>
    <x:row r="566" ht="22" customHeight="1">
      <x:c r="A566" s="33" t="str">
        <x:v>КЛ-026</x:v>
      </x:c>
      <x:c r="B566" s="33" t="str">
        <x:v>ООО «ОбъектКомплект»</x:v>
      </x:c>
      <x:c r="C566" s="34" t="n">
        <x:v>45981</x:v>
      </x:c>
      <x:c r="D566" s="40" t="n">
        <x:v>342000</x:v>
      </x:c>
      <x:c r="E566" s="42" t="str">
        <x:v>Петров Илья</x:v>
      </x:c>
      <x:c r="F566" s="41" t="n">
        <x:v>1</x:v>
      </x:c>
      <x:c r="G566" s="32" t="str">
        <x:v>Подшипники</x:v>
      </x:c>
      <x:c r="H566" s="41" t="n">
        <x:f>C566-C565</x:f>
        <x:v>8</x:v>
      </x:c>
    </x:row>
    <x:row r="567" ht="22" customHeight="1">
      <x:c r="A567" s="33" t="str">
        <x:v>КЛ-026</x:v>
      </x:c>
      <x:c r="B567" s="33" t="str">
        <x:v>ООО «ОбъектКомплект»</x:v>
      </x:c>
      <x:c r="C567" s="34" t="n">
        <x:v>45989</x:v>
      </x:c>
      <x:c r="D567" s="40" t="n">
        <x:v>343000</x:v>
      </x:c>
      <x:c r="E567" s="42" t="str">
        <x:v>Петров Илья</x:v>
      </x:c>
      <x:c r="F567" s="41" t="n">
        <x:v>1</x:v>
      </x:c>
      <x:c r="G567" s="32" t="str">
        <x:v>Подшипники</x:v>
      </x:c>
      <x:c r="H567" s="41" t="n">
        <x:f>C567-C566</x:f>
        <x:v>8</x:v>
      </x:c>
    </x:row>
    <x:row r="568" ht="22" customHeight="1">
      <x:c r="A568" s="33" t="str">
        <x:v>КЛ-027</x:v>
      </x:c>
      <x:c r="B568" s="33" t="str">
        <x:v>ООО «ТемпПром»</x:v>
      </x:c>
      <x:c r="C568" s="34" t="n">
        <x:v>45240</x:v>
      </x:c>
      <x:c r="D568" s="40" t="n">
        <x:v>354000</x:v>
      </x:c>
      <x:c r="E568" s="42" t="str">
        <x:v>Соколова Мария</x:v>
      </x:c>
      <x:c r="F568" s="41" t="n">
        <x:v>1</x:v>
      </x:c>
      <x:c r="G568" s="32" t="str">
        <x:v>Крепёж</x:v>
      </x:c>
      <x:c r="H568" s="41"/>
    </x:row>
    <x:row r="569" ht="22" customHeight="1">
      <x:c r="A569" s="33" t="str">
        <x:v>КЛ-027</x:v>
      </x:c>
      <x:c r="B569" s="33" t="str">
        <x:v>ООО «ТемпПром»</x:v>
      </x:c>
      <x:c r="C569" s="34" t="n">
        <x:v>45330</x:v>
      </x:c>
      <x:c r="D569" s="40" t="n">
        <x:v>355000</x:v>
      </x:c>
      <x:c r="E569" s="42" t="str">
        <x:v>Соколова Мария</x:v>
      </x:c>
      <x:c r="F569" s="41" t="n">
        <x:v>1</x:v>
      </x:c>
      <x:c r="G569" s="32" t="str">
        <x:v>Крепёж</x:v>
      </x:c>
      <x:c r="H569" s="41" t="n">
        <x:f>C569-C568</x:f>
        <x:v>90</x:v>
      </x:c>
    </x:row>
    <x:row r="570" ht="22" customHeight="1">
      <x:c r="A570" s="33" t="str">
        <x:v>КЛ-027</x:v>
      </x:c>
      <x:c r="B570" s="33" t="str">
        <x:v>ООО «ТемпПром»</x:v>
      </x:c>
      <x:c r="C570" s="34" t="n">
        <x:v>45420</x:v>
      </x:c>
      <x:c r="D570" s="40" t="n">
        <x:v>353000</x:v>
      </x:c>
      <x:c r="E570" s="42" t="str">
        <x:v>Соколова Мария</x:v>
      </x:c>
      <x:c r="F570" s="41" t="n">
        <x:v>1</x:v>
      </x:c>
      <x:c r="G570" s="32" t="str">
        <x:v>Крепёж</x:v>
      </x:c>
      <x:c r="H570" s="41" t="n">
        <x:f>C570-C569</x:f>
        <x:v>90</x:v>
      </x:c>
    </x:row>
    <x:row r="571" ht="22" customHeight="1">
      <x:c r="A571" s="33" t="str">
        <x:v>КЛ-027</x:v>
      </x:c>
      <x:c r="B571" s="33" t="str">
        <x:v>ООО «ТемпПром»</x:v>
      </x:c>
      <x:c r="C571" s="34" t="n">
        <x:v>45510</x:v>
      </x:c>
      <x:c r="D571" s="40" t="n">
        <x:v>354000</x:v>
      </x:c>
      <x:c r="E571" s="42" t="str">
        <x:v>Соколова Мария</x:v>
      </x:c>
      <x:c r="F571" s="41" t="n">
        <x:v>1</x:v>
      </x:c>
      <x:c r="G571" s="32" t="str">
        <x:v>Крепёж</x:v>
      </x:c>
      <x:c r="H571" s="41" t="n">
        <x:f>C571-C570</x:f>
        <x:v>90</x:v>
      </x:c>
    </x:row>
    <x:row r="572" ht="22" customHeight="1">
      <x:c r="A572" s="33" t="str">
        <x:v>КЛ-027</x:v>
      </x:c>
      <x:c r="B572" s="33" t="str">
        <x:v>ООО «ТемпПром»</x:v>
      </x:c>
      <x:c r="C572" s="34" t="n">
        <x:v>45600</x:v>
      </x:c>
      <x:c r="D572" s="40" t="n">
        <x:v>355000</x:v>
      </x:c>
      <x:c r="E572" s="42" t="str">
        <x:v>Соколова Мария</x:v>
      </x:c>
      <x:c r="F572" s="41" t="n">
        <x:v>1</x:v>
      </x:c>
      <x:c r="G572" s="32" t="str">
        <x:v>Крепёж</x:v>
      </x:c>
      <x:c r="H572" s="41" t="n">
        <x:f>C572-C571</x:f>
        <x:v>90</x:v>
      </x:c>
    </x:row>
    <x:row r="573" ht="22" customHeight="1">
      <x:c r="A573" s="33" t="str">
        <x:v>КЛ-027</x:v>
      </x:c>
      <x:c r="B573" s="33" t="str">
        <x:v>ООО «ТемпПром»</x:v>
      </x:c>
      <x:c r="C573" s="34" t="n">
        <x:v>45690</x:v>
      </x:c>
      <x:c r="D573" s="40" t="n">
        <x:v>353000</x:v>
      </x:c>
      <x:c r="E573" s="42" t="str">
        <x:v>Соколова Мария</x:v>
      </x:c>
      <x:c r="F573" s="41" t="n">
        <x:v>1</x:v>
      </x:c>
      <x:c r="G573" s="32" t="str">
        <x:v>Крепёж</x:v>
      </x:c>
      <x:c r="H573" s="41" t="n">
        <x:f>C573-C572</x:f>
        <x:v>90</x:v>
      </x:c>
    </x:row>
    <x:row r="574" ht="22" customHeight="1">
      <x:c r="A574" s="33" t="str">
        <x:v>КЛ-027</x:v>
      </x:c>
      <x:c r="B574" s="33" t="str">
        <x:v>ООО «ТемпПром»</x:v>
      </x:c>
      <x:c r="C574" s="34" t="n">
        <x:v>45780</x:v>
      </x:c>
      <x:c r="D574" s="40" t="n">
        <x:v>354000</x:v>
      </x:c>
      <x:c r="E574" s="42" t="str">
        <x:v>Соколова Мария</x:v>
      </x:c>
      <x:c r="F574" s="41" t="n">
        <x:v>1</x:v>
      </x:c>
      <x:c r="G574" s="32" t="str">
        <x:v>Крепёж</x:v>
      </x:c>
      <x:c r="H574" s="41" t="n">
        <x:f>C574-C573</x:f>
        <x:v>90</x:v>
      </x:c>
    </x:row>
    <x:row r="575" ht="22" customHeight="1">
      <x:c r="A575" s="33" t="str">
        <x:v>КЛ-027</x:v>
      </x:c>
      <x:c r="B575" s="33" t="str">
        <x:v>ООО «ТемпПром»</x:v>
      </x:c>
      <x:c r="C575" s="34" t="n">
        <x:v>45870</x:v>
      </x:c>
      <x:c r="D575" s="40" t="n">
        <x:v>355000</x:v>
      </x:c>
      <x:c r="E575" s="42" t="str">
        <x:v>Соколова Мария</x:v>
      </x:c>
      <x:c r="F575" s="41" t="n">
        <x:v>1</x:v>
      </x:c>
      <x:c r="G575" s="32" t="str">
        <x:v>Крепёж</x:v>
      </x:c>
      <x:c r="H575" s="41" t="n">
        <x:f>C575-C574</x:f>
        <x:v>90</x:v>
      </x:c>
    </x:row>
    <x:row r="576" ht="22" customHeight="1">
      <x:c r="A576" s="33" t="str">
        <x:v>КЛ-027</x:v>
      </x:c>
      <x:c r="B576" s="33" t="str">
        <x:v>ООО «ТемпПром»</x:v>
      </x:c>
      <x:c r="C576" s="34" t="n">
        <x:v>45960</x:v>
      </x:c>
      <x:c r="D576" s="40" t="n">
        <x:v>353000</x:v>
      </x:c>
      <x:c r="E576" s="42" t="str">
        <x:v>Соколова Мария</x:v>
      </x:c>
      <x:c r="F576" s="41" t="n">
        <x:v>1</x:v>
      </x:c>
      <x:c r="G576" s="32" t="str">
        <x:v>Крепёж</x:v>
      </x:c>
      <x:c r="H576" s="41" t="n">
        <x:f>C576-C575</x:f>
        <x:v>90</x:v>
      </x:c>
    </x:row>
    <x:row r="577" ht="22" customHeight="1">
      <x:c r="A577" s="33" t="str">
        <x:v>КЛ-027</x:v>
      </x:c>
      <x:c r="B577" s="33" t="str">
        <x:v>ООО «ТемпПром»</x:v>
      </x:c>
      <x:c r="C577" s="34" t="n">
        <x:v>46050</x:v>
      </x:c>
      <x:c r="D577" s="40" t="n">
        <x:v>354000</x:v>
      </x:c>
      <x:c r="E577" s="42" t="str">
        <x:v>Соколова Мария</x:v>
      </x:c>
      <x:c r="F577" s="41" t="n">
        <x:v>1</x:v>
      </x:c>
      <x:c r="G577" s="32" t="str">
        <x:v>Крепёж</x:v>
      </x:c>
      <x:c r="H577" s="41" t="n">
        <x:f>C577-C576</x:f>
        <x:v>90</x:v>
      </x:c>
    </x:row>
    <x:row r="578" ht="22" customHeight="1">
      <x:c r="A578" s="33" t="str">
        <x:v>КЛ-027</x:v>
      </x:c>
      <x:c r="B578" s="33" t="str">
        <x:v>ООО «ТемпПром»</x:v>
      </x:c>
      <x:c r="C578" s="34" t="n">
        <x:v>46140</x:v>
      </x:c>
      <x:c r="D578" s="40" t="n">
        <x:v>355000</x:v>
      </x:c>
      <x:c r="E578" s="42" t="str">
        <x:v>Соколова Мария</x:v>
      </x:c>
      <x:c r="F578" s="41" t="n">
        <x:v>1</x:v>
      </x:c>
      <x:c r="G578" s="32" t="str">
        <x:v>Крепёж</x:v>
      </x:c>
      <x:c r="H578" s="41" t="n">
        <x:f>C578-C577</x:f>
        <x:v>90</x:v>
      </x:c>
    </x:row>
    <x:row r="579" ht="22" customHeight="1">
      <x:c r="A579" s="33" t="str">
        <x:v>КЛ-027</x:v>
      </x:c>
      <x:c r="B579" s="33" t="str">
        <x:v>ООО «ТемпПром»</x:v>
      </x:c>
      <x:c r="C579" s="34" t="n">
        <x:v>46170</x:v>
      </x:c>
      <x:c r="D579" s="40" t="n">
        <x:v>353000</x:v>
      </x:c>
      <x:c r="E579" s="42" t="str">
        <x:v>Соколова Мария</x:v>
      </x:c>
      <x:c r="F579" s="41" t="n">
        <x:v>1</x:v>
      </x:c>
      <x:c r="G579" s="32" t="str">
        <x:v>Крепёж</x:v>
      </x:c>
      <x:c r="H579" s="41" t="n">
        <x:f>C579-C578</x:f>
        <x:v>30</x:v>
      </x:c>
    </x:row>
    <x:row r="580" ht="22" customHeight="1">
      <x:c r="A580" s="33" t="str">
        <x:v>КЛ-027</x:v>
      </x:c>
      <x:c r="B580" s="33" t="str">
        <x:v>ООО «ТемпПром»</x:v>
      </x:c>
      <x:c r="C580" s="34" t="n">
        <x:v>46200</x:v>
      </x:c>
      <x:c r="D580" s="40" t="n">
        <x:v>354000</x:v>
      </x:c>
      <x:c r="E580" s="42" t="str">
        <x:v>Соколова Мария</x:v>
      </x:c>
      <x:c r="F580" s="41" t="n">
        <x:v>1</x:v>
      </x:c>
      <x:c r="G580" s="32" t="str">
        <x:v>Крепёж</x:v>
      </x:c>
      <x:c r="H580" s="41" t="n">
        <x:f>C580-C579</x:f>
        <x:v>30</x:v>
      </x:c>
    </x:row>
    <x:row r="581" ht="22" customHeight="1">
      <x:c r="A581" s="33" t="str">
        <x:v>КЛ-027</x:v>
      </x:c>
      <x:c r="B581" s="33" t="str">
        <x:v>ООО «ТемпПром»</x:v>
      </x:c>
      <x:c r="C581" s="34" t="n">
        <x:v>46230</x:v>
      </x:c>
      <x:c r="D581" s="40" t="n">
        <x:v>355000</x:v>
      </x:c>
      <x:c r="E581" s="42" t="str">
        <x:v>Соколова Мария</x:v>
      </x:c>
      <x:c r="F581" s="41" t="n">
        <x:v>1</x:v>
      </x:c>
      <x:c r="G581" s="32" t="str">
        <x:v>Крепёж</x:v>
      </x:c>
      <x:c r="H581" s="41" t="n">
        <x:f>C581-C580</x:f>
        <x:v>30</x:v>
      </x:c>
    </x:row>
    <x:row r="582" ht="22" customHeight="1">
      <x:c r="A582" s="33" t="str">
        <x:v>КЛ-028</x:v>
      </x:c>
      <x:c r="B582" s="33" t="str">
        <x:v>ООО «РостСнаб»</x:v>
      </x:c>
      <x:c r="C582" s="34" t="n">
        <x:v>45240</x:v>
      </x:c>
      <x:c r="D582" s="40" t="n">
        <x:v>366000</x:v>
      </x:c>
      <x:c r="E582" s="42" t="str">
        <x:v>Кузнецов Павел</x:v>
      </x:c>
      <x:c r="F582" s="41" t="n">
        <x:v>1</x:v>
      </x:c>
      <x:c r="G582" s="32" t="str">
        <x:v>Кабель</x:v>
      </x:c>
      <x:c r="H582" s="41"/>
    </x:row>
    <x:row r="583" ht="22" customHeight="1">
      <x:c r="A583" s="33" t="str">
        <x:v>КЛ-028</x:v>
      </x:c>
      <x:c r="B583" s="33" t="str">
        <x:v>ООО «РостСнаб»</x:v>
      </x:c>
      <x:c r="C583" s="34" t="n">
        <x:v>45330</x:v>
      </x:c>
      <x:c r="D583" s="40" t="n">
        <x:v>367000</x:v>
      </x:c>
      <x:c r="E583" s="42" t="str">
        <x:v>Кузнецов Павел</x:v>
      </x:c>
      <x:c r="F583" s="41" t="n">
        <x:v>1</x:v>
      </x:c>
      <x:c r="G583" s="32" t="str">
        <x:v>Кабель</x:v>
      </x:c>
      <x:c r="H583" s="41" t="n">
        <x:f>C583-C582</x:f>
        <x:v>90</x:v>
      </x:c>
    </x:row>
    <x:row r="584" ht="22" customHeight="1">
      <x:c r="A584" s="33" t="str">
        <x:v>КЛ-028</x:v>
      </x:c>
      <x:c r="B584" s="33" t="str">
        <x:v>ООО «РостСнаб»</x:v>
      </x:c>
      <x:c r="C584" s="34" t="n">
        <x:v>45420</x:v>
      </x:c>
      <x:c r="D584" s="40" t="n">
        <x:v>365000</x:v>
      </x:c>
      <x:c r="E584" s="42" t="str">
        <x:v>Кузнецов Павел</x:v>
      </x:c>
      <x:c r="F584" s="41" t="n">
        <x:v>1</x:v>
      </x:c>
      <x:c r="G584" s="32" t="str">
        <x:v>Кабель</x:v>
      </x:c>
      <x:c r="H584" s="41" t="n">
        <x:f>C584-C583</x:f>
        <x:v>90</x:v>
      </x:c>
    </x:row>
    <x:row r="585" ht="22" customHeight="1">
      <x:c r="A585" s="33" t="str">
        <x:v>КЛ-028</x:v>
      </x:c>
      <x:c r="B585" s="33" t="str">
        <x:v>ООО «РостСнаб»</x:v>
      </x:c>
      <x:c r="C585" s="34" t="n">
        <x:v>45510</x:v>
      </x:c>
      <x:c r="D585" s="40" t="n">
        <x:v>366000</x:v>
      </x:c>
      <x:c r="E585" s="42" t="str">
        <x:v>Кузнецов Павел</x:v>
      </x:c>
      <x:c r="F585" s="41" t="n">
        <x:v>1</x:v>
      </x:c>
      <x:c r="G585" s="32" t="str">
        <x:v>Кабель</x:v>
      </x:c>
      <x:c r="H585" s="41" t="n">
        <x:f>C585-C584</x:f>
        <x:v>90</x:v>
      </x:c>
    </x:row>
    <x:row r="586" ht="22" customHeight="1">
      <x:c r="A586" s="33" t="str">
        <x:v>КЛ-028</x:v>
      </x:c>
      <x:c r="B586" s="33" t="str">
        <x:v>ООО «РостСнаб»</x:v>
      </x:c>
      <x:c r="C586" s="34" t="n">
        <x:v>45600</x:v>
      </x:c>
      <x:c r="D586" s="40" t="n">
        <x:v>367000</x:v>
      </x:c>
      <x:c r="E586" s="42" t="str">
        <x:v>Кузнецов Павел</x:v>
      </x:c>
      <x:c r="F586" s="41" t="n">
        <x:v>1</x:v>
      </x:c>
      <x:c r="G586" s="32" t="str">
        <x:v>Кабель</x:v>
      </x:c>
      <x:c r="H586" s="41" t="n">
        <x:f>C586-C585</x:f>
        <x:v>90</x:v>
      </x:c>
    </x:row>
    <x:row r="587" ht="22" customHeight="1">
      <x:c r="A587" s="33" t="str">
        <x:v>КЛ-028</x:v>
      </x:c>
      <x:c r="B587" s="33" t="str">
        <x:v>ООО «РостСнаб»</x:v>
      </x:c>
      <x:c r="C587" s="34" t="n">
        <x:v>45690</x:v>
      </x:c>
      <x:c r="D587" s="40" t="n">
        <x:v>365000</x:v>
      </x:c>
      <x:c r="E587" s="42" t="str">
        <x:v>Кузнецов Павел</x:v>
      </x:c>
      <x:c r="F587" s="41" t="n">
        <x:v>1</x:v>
      </x:c>
      <x:c r="G587" s="32" t="str">
        <x:v>Кабель</x:v>
      </x:c>
      <x:c r="H587" s="41" t="n">
        <x:f>C587-C586</x:f>
        <x:v>90</x:v>
      </x:c>
    </x:row>
    <x:row r="588" ht="22" customHeight="1">
      <x:c r="A588" s="33" t="str">
        <x:v>КЛ-028</x:v>
      </x:c>
      <x:c r="B588" s="33" t="str">
        <x:v>ООО «РостСнаб»</x:v>
      </x:c>
      <x:c r="C588" s="34" t="n">
        <x:v>45780</x:v>
      </x:c>
      <x:c r="D588" s="40" t="n">
        <x:v>366000</x:v>
      </x:c>
      <x:c r="E588" s="42" t="str">
        <x:v>Кузнецов Павел</x:v>
      </x:c>
      <x:c r="F588" s="41" t="n">
        <x:v>1</x:v>
      </x:c>
      <x:c r="G588" s="32" t="str">
        <x:v>Кабель</x:v>
      </x:c>
      <x:c r="H588" s="41" t="n">
        <x:f>C588-C587</x:f>
        <x:v>90</x:v>
      </x:c>
    </x:row>
    <x:row r="589" ht="22" customHeight="1">
      <x:c r="A589" s="33" t="str">
        <x:v>КЛ-028</x:v>
      </x:c>
      <x:c r="B589" s="33" t="str">
        <x:v>ООО «РостСнаб»</x:v>
      </x:c>
      <x:c r="C589" s="34" t="n">
        <x:v>45870</x:v>
      </x:c>
      <x:c r="D589" s="40" t="n">
        <x:v>367000</x:v>
      </x:c>
      <x:c r="E589" s="42" t="str">
        <x:v>Кузнецов Павел</x:v>
      </x:c>
      <x:c r="F589" s="41" t="n">
        <x:v>1</x:v>
      </x:c>
      <x:c r="G589" s="32" t="str">
        <x:v>Кабель</x:v>
      </x:c>
      <x:c r="H589" s="41" t="n">
        <x:f>C589-C588</x:f>
        <x:v>90</x:v>
      </x:c>
    </x:row>
    <x:row r="590" ht="22" customHeight="1">
      <x:c r="A590" s="33" t="str">
        <x:v>КЛ-028</x:v>
      </x:c>
      <x:c r="B590" s="33" t="str">
        <x:v>ООО «РостСнаб»</x:v>
      </x:c>
      <x:c r="C590" s="34" t="n">
        <x:v>45960</x:v>
      </x:c>
      <x:c r="D590" s="40" t="n">
        <x:v>365000</x:v>
      </x:c>
      <x:c r="E590" s="42" t="str">
        <x:v>Кузнецов Павел</x:v>
      </x:c>
      <x:c r="F590" s="41" t="n">
        <x:v>1</x:v>
      </x:c>
      <x:c r="G590" s="32" t="str">
        <x:v>Кабель</x:v>
      </x:c>
      <x:c r="H590" s="41" t="n">
        <x:f>C590-C589</x:f>
        <x:v>90</x:v>
      </x:c>
    </x:row>
    <x:row r="591" ht="22" customHeight="1">
      <x:c r="A591" s="33" t="str">
        <x:v>КЛ-028</x:v>
      </x:c>
      <x:c r="B591" s="33" t="str">
        <x:v>ООО «РостСнаб»</x:v>
      </x:c>
      <x:c r="C591" s="34" t="n">
        <x:v>46050</x:v>
      </x:c>
      <x:c r="D591" s="40" t="n">
        <x:v>366000</x:v>
      </x:c>
      <x:c r="E591" s="42" t="str">
        <x:v>Кузнецов Павел</x:v>
      </x:c>
      <x:c r="F591" s="41" t="n">
        <x:v>1</x:v>
      </x:c>
      <x:c r="G591" s="32" t="str">
        <x:v>Кабель</x:v>
      </x:c>
      <x:c r="H591" s="41" t="n">
        <x:f>C591-C590</x:f>
        <x:v>90</x:v>
      </x:c>
    </x:row>
    <x:row r="592" ht="22" customHeight="1">
      <x:c r="A592" s="33" t="str">
        <x:v>КЛ-028</x:v>
      </x:c>
      <x:c r="B592" s="33" t="str">
        <x:v>ООО «РостСнаб»</x:v>
      </x:c>
      <x:c r="C592" s="34" t="n">
        <x:v>46140</x:v>
      </x:c>
      <x:c r="D592" s="40" t="n">
        <x:v>367000</x:v>
      </x:c>
      <x:c r="E592" s="42" t="str">
        <x:v>Кузнецов Павел</x:v>
      </x:c>
      <x:c r="F592" s="41" t="n">
        <x:v>1</x:v>
      </x:c>
      <x:c r="G592" s="32" t="str">
        <x:v>Кабель</x:v>
      </x:c>
      <x:c r="H592" s="41" t="n">
        <x:f>C592-C591</x:f>
        <x:v>90</x:v>
      </x:c>
    </x:row>
    <x:row r="593" ht="22" customHeight="1">
      <x:c r="A593" s="33" t="str">
        <x:v>КЛ-028</x:v>
      </x:c>
      <x:c r="B593" s="33" t="str">
        <x:v>ООО «РостСнаб»</x:v>
      </x:c>
      <x:c r="C593" s="34" t="n">
        <x:v>46170</x:v>
      </x:c>
      <x:c r="D593" s="40" t="n">
        <x:v>365000</x:v>
      </x:c>
      <x:c r="E593" s="42" t="str">
        <x:v>Кузнецов Павел</x:v>
      </x:c>
      <x:c r="F593" s="41" t="n">
        <x:v>1</x:v>
      </x:c>
      <x:c r="G593" s="32" t="str">
        <x:v>Кабель</x:v>
      </x:c>
      <x:c r="H593" s="41" t="n">
        <x:f>C593-C592</x:f>
        <x:v>30</x:v>
      </x:c>
    </x:row>
    <x:row r="594" ht="22" customHeight="1">
      <x:c r="A594" s="33" t="str">
        <x:v>КЛ-028</x:v>
      </x:c>
      <x:c r="B594" s="33" t="str">
        <x:v>ООО «РостСнаб»</x:v>
      </x:c>
      <x:c r="C594" s="34" t="n">
        <x:v>46200</x:v>
      </x:c>
      <x:c r="D594" s="40" t="n">
        <x:v>366000</x:v>
      </x:c>
      <x:c r="E594" s="42" t="str">
        <x:v>Кузнецов Павел</x:v>
      </x:c>
      <x:c r="F594" s="41" t="n">
        <x:v>1</x:v>
      </x:c>
      <x:c r="G594" s="32" t="str">
        <x:v>Кабель</x:v>
      </x:c>
      <x:c r="H594" s="41" t="n">
        <x:f>C594-C593</x:f>
        <x:v>30</x:v>
      </x:c>
    </x:row>
    <x:row r="595" ht="22" customHeight="1">
      <x:c r="A595" s="33" t="str">
        <x:v>КЛ-028</x:v>
      </x:c>
      <x:c r="B595" s="33" t="str">
        <x:v>ООО «РостСнаб»</x:v>
      </x:c>
      <x:c r="C595" s="34" t="n">
        <x:v>46230</x:v>
      </x:c>
      <x:c r="D595" s="40" t="n">
        <x:v>367000</x:v>
      </x:c>
      <x:c r="E595" s="42" t="str">
        <x:v>Кузнецов Павел</x:v>
      </x:c>
      <x:c r="F595" s="41" t="n">
        <x:v>1</x:v>
      </x:c>
      <x:c r="G595" s="32" t="str">
        <x:v>Кабель</x:v>
      </x:c>
      <x:c r="H595" s="41" t="n">
        <x:f>C595-C594</x:f>
        <x:v>30</x:v>
      </x:c>
    </x:row>
    <x:row r="596" ht="22" customHeight="1">
      <x:c r="A596" s="33" t="str">
        <x:v>КЛ-029</x:v>
      </x:c>
      <x:c r="B596" s="33" t="str">
        <x:v>ООО «ВозвратКомплект»</x:v>
      </x:c>
      <x:c r="C596" s="34" t="n">
        <x:v>45195</x:v>
      </x:c>
      <x:c r="D596" s="40" t="n">
        <x:v>100000</x:v>
      </x:c>
      <x:c r="E596" s="42" t="str">
        <x:v>Иванова Анна</x:v>
      </x:c>
      <x:c r="F596" s="41" t="n">
        <x:v>1</x:v>
      </x:c>
      <x:c r="G596" s="32" t="str">
        <x:v>Инструмент</x:v>
      </x:c>
      <x:c r="H596" s="41"/>
    </x:row>
    <x:row r="597" ht="22" customHeight="1">
      <x:c r="A597" s="33" t="str">
        <x:v>КЛ-029</x:v>
      </x:c>
      <x:c r="B597" s="33" t="str">
        <x:v>ООО «ВозвратКомплект»</x:v>
      </x:c>
      <x:c r="C597" s="34" t="n">
        <x:v>45225</x:v>
      </x:c>
      <x:c r="D597" s="40" t="n">
        <x:v>101000</x:v>
      </x:c>
      <x:c r="E597" s="42" t="str">
        <x:v>Иванова Анна</x:v>
      </x:c>
      <x:c r="F597" s="41" t="n">
        <x:v>1</x:v>
      </x:c>
      <x:c r="G597" s="32" t="str">
        <x:v>Инструмент</x:v>
      </x:c>
      <x:c r="H597" s="41" t="n">
        <x:f>C597-C596</x:f>
        <x:v>30</x:v>
      </x:c>
    </x:row>
    <x:row r="598" ht="22" customHeight="1">
      <x:c r="A598" s="33" t="str">
        <x:v>КЛ-029</x:v>
      </x:c>
      <x:c r="B598" s="33" t="str">
        <x:v>ООО «ВозвратКомплект»</x:v>
      </x:c>
      <x:c r="C598" s="34" t="n">
        <x:v>45255</x:v>
      </x:c>
      <x:c r="D598" s="40" t="n">
        <x:v>99000</x:v>
      </x:c>
      <x:c r="E598" s="42" t="str">
        <x:v>Иванова Анна</x:v>
      </x:c>
      <x:c r="F598" s="41" t="n">
        <x:v>1</x:v>
      </x:c>
      <x:c r="G598" s="32" t="str">
        <x:v>Инструмент</x:v>
      </x:c>
      <x:c r="H598" s="41" t="n">
        <x:f>C598-C597</x:f>
        <x:v>30</x:v>
      </x:c>
    </x:row>
    <x:row r="599" ht="22" customHeight="1">
      <x:c r="A599" s="33" t="str">
        <x:v>КЛ-029</x:v>
      </x:c>
      <x:c r="B599" s="33" t="str">
        <x:v>ООО «ВозвратКомплект»</x:v>
      </x:c>
      <x:c r="C599" s="34" t="n">
        <x:v>45285</x:v>
      </x:c>
      <x:c r="D599" s="40" t="n">
        <x:v>100000</x:v>
      </x:c>
      <x:c r="E599" s="42" t="str">
        <x:v>Иванова Анна</x:v>
      </x:c>
      <x:c r="F599" s="41" t="n">
        <x:v>1</x:v>
      </x:c>
      <x:c r="G599" s="32" t="str">
        <x:v>Инструмент</x:v>
      </x:c>
      <x:c r="H599" s="41" t="n">
        <x:f>C599-C598</x:f>
        <x:v>30</x:v>
      </x:c>
    </x:row>
    <x:row r="600" ht="22" customHeight="1">
      <x:c r="A600" s="33" t="str">
        <x:v>КЛ-029</x:v>
      </x:c>
      <x:c r="B600" s="33" t="str">
        <x:v>ООО «ВозвратКомплект»</x:v>
      </x:c>
      <x:c r="C600" s="34" t="n">
        <x:v>45315</x:v>
      </x:c>
      <x:c r="D600" s="40" t="n">
        <x:v>101000</x:v>
      </x:c>
      <x:c r="E600" s="42" t="str">
        <x:v>Иванова Анна</x:v>
      </x:c>
      <x:c r="F600" s="41" t="n">
        <x:v>1</x:v>
      </x:c>
      <x:c r="G600" s="32" t="str">
        <x:v>Инструмент</x:v>
      </x:c>
      <x:c r="H600" s="41" t="n">
        <x:f>C600-C599</x:f>
        <x:v>30</x:v>
      </x:c>
    </x:row>
    <x:row r="601" ht="22" customHeight="1">
      <x:c r="A601" s="33" t="str">
        <x:v>КЛ-029</x:v>
      </x:c>
      <x:c r="B601" s="33" t="str">
        <x:v>ООО «ВозвратКомплект»</x:v>
      </x:c>
      <x:c r="C601" s="34" t="n">
        <x:v>45345</x:v>
      </x:c>
      <x:c r="D601" s="40" t="n">
        <x:v>99000</x:v>
      </x:c>
      <x:c r="E601" s="42" t="str">
        <x:v>Иванова Анна</x:v>
      </x:c>
      <x:c r="F601" s="41" t="n">
        <x:v>1</x:v>
      </x:c>
      <x:c r="G601" s="32" t="str">
        <x:v>Инструмент</x:v>
      </x:c>
      <x:c r="H601" s="41" t="n">
        <x:f>C601-C600</x:f>
        <x:v>30</x:v>
      </x:c>
    </x:row>
    <x:row r="602" ht="22" customHeight="1">
      <x:c r="A602" s="33" t="str">
        <x:v>КЛ-029</x:v>
      </x:c>
      <x:c r="B602" s="33" t="str">
        <x:v>ООО «ВозвратКомплект»</x:v>
      </x:c>
      <x:c r="C602" s="34" t="n">
        <x:v>45375</x:v>
      </x:c>
      <x:c r="D602" s="40" t="n">
        <x:v>100000</x:v>
      </x:c>
      <x:c r="E602" s="42" t="str">
        <x:v>Иванова Анна</x:v>
      </x:c>
      <x:c r="F602" s="41" t="n">
        <x:v>1</x:v>
      </x:c>
      <x:c r="G602" s="32" t="str">
        <x:v>Инструмент</x:v>
      </x:c>
      <x:c r="H602" s="41" t="n">
        <x:f>C602-C601</x:f>
        <x:v>30</x:v>
      </x:c>
    </x:row>
    <x:row r="603" ht="22" customHeight="1">
      <x:c r="A603" s="33" t="str">
        <x:v>КЛ-029</x:v>
      </x:c>
      <x:c r="B603" s="33" t="str">
        <x:v>ООО «ВозвратКомплект»</x:v>
      </x:c>
      <x:c r="C603" s="34" t="n">
        <x:v>45405</x:v>
      </x:c>
      <x:c r="D603" s="40" t="n">
        <x:v>101000</x:v>
      </x:c>
      <x:c r="E603" s="42" t="str">
        <x:v>Иванова Анна</x:v>
      </x:c>
      <x:c r="F603" s="41" t="n">
        <x:v>1</x:v>
      </x:c>
      <x:c r="G603" s="32" t="str">
        <x:v>Инструмент</x:v>
      </x:c>
      <x:c r="H603" s="41" t="n">
        <x:f>C603-C602</x:f>
        <x:v>30</x:v>
      </x:c>
    </x:row>
    <x:row r="604" ht="22" customHeight="1">
      <x:c r="A604" s="33" t="str">
        <x:v>КЛ-029</x:v>
      </x:c>
      <x:c r="B604" s="33" t="str">
        <x:v>ООО «ВозвратКомплект»</x:v>
      </x:c>
      <x:c r="C604" s="34" t="n">
        <x:v>45435</x:v>
      </x:c>
      <x:c r="D604" s="40" t="n">
        <x:v>99000</x:v>
      </x:c>
      <x:c r="E604" s="42" t="str">
        <x:v>Иванова Анна</x:v>
      </x:c>
      <x:c r="F604" s="41" t="n">
        <x:v>1</x:v>
      </x:c>
      <x:c r="G604" s="32" t="str">
        <x:v>Инструмент</x:v>
      </x:c>
      <x:c r="H604" s="41" t="n">
        <x:f>C604-C603</x:f>
        <x:v>30</x:v>
      </x:c>
    </x:row>
    <x:row r="605" ht="22" customHeight="1">
      <x:c r="A605" s="33" t="str">
        <x:v>КЛ-029</x:v>
      </x:c>
      <x:c r="B605" s="33" t="str">
        <x:v>ООО «ВозвратКомплект»</x:v>
      </x:c>
      <x:c r="C605" s="34" t="n">
        <x:v>45465</x:v>
      </x:c>
      <x:c r="D605" s="40" t="n">
        <x:v>100000</x:v>
      </x:c>
      <x:c r="E605" s="42" t="str">
        <x:v>Иванова Анна</x:v>
      </x:c>
      <x:c r="F605" s="41" t="n">
        <x:v>1</x:v>
      </x:c>
      <x:c r="G605" s="32" t="str">
        <x:v>Инструмент</x:v>
      </x:c>
      <x:c r="H605" s="41" t="n">
        <x:f>C605-C604</x:f>
        <x:v>30</x:v>
      </x:c>
    </x:row>
    <x:row r="606" ht="22" customHeight="1">
      <x:c r="A606" s="33" t="str">
        <x:v>КЛ-029</x:v>
      </x:c>
      <x:c r="B606" s="33" t="str">
        <x:v>ООО «ВозвратКомплект»</x:v>
      </x:c>
      <x:c r="C606" s="34" t="n">
        <x:v>45495</x:v>
      </x:c>
      <x:c r="D606" s="40" t="n">
        <x:v>101000</x:v>
      </x:c>
      <x:c r="E606" s="42" t="str">
        <x:v>Иванова Анна</x:v>
      </x:c>
      <x:c r="F606" s="41" t="n">
        <x:v>1</x:v>
      </x:c>
      <x:c r="G606" s="32" t="str">
        <x:v>Инструмент</x:v>
      </x:c>
      <x:c r="H606" s="41" t="n">
        <x:f>C606-C605</x:f>
        <x:v>30</x:v>
      </x:c>
    </x:row>
    <x:row r="607" ht="22" customHeight="1">
      <x:c r="A607" s="33" t="str">
        <x:v>КЛ-029</x:v>
      </x:c>
      <x:c r="B607" s="33" t="str">
        <x:v>ООО «ВозвратКомплект»</x:v>
      </x:c>
      <x:c r="C607" s="34" t="n">
        <x:v>45525</x:v>
      </x:c>
      <x:c r="D607" s="40" t="n">
        <x:v>99000</x:v>
      </x:c>
      <x:c r="E607" s="42" t="str">
        <x:v>Иванова Анна</x:v>
      </x:c>
      <x:c r="F607" s="41" t="n">
        <x:v>1</x:v>
      </x:c>
      <x:c r="G607" s="32" t="str">
        <x:v>Инструмент</x:v>
      </x:c>
      <x:c r="H607" s="41" t="n">
        <x:f>C607-C606</x:f>
        <x:v>30</x:v>
      </x:c>
    </x:row>
    <x:row r="608" ht="22" customHeight="1">
      <x:c r="A608" s="33" t="str">
        <x:v>КЛ-029</x:v>
      </x:c>
      <x:c r="B608" s="33" t="str">
        <x:v>ООО «ВозвратКомплект»</x:v>
      </x:c>
      <x:c r="C608" s="34" t="n">
        <x:v>45555</x:v>
      </x:c>
      <x:c r="D608" s="40" t="n">
        <x:v>100000</x:v>
      </x:c>
      <x:c r="E608" s="42" t="str">
        <x:v>Иванова Анна</x:v>
      </x:c>
      <x:c r="F608" s="41" t="n">
        <x:v>1</x:v>
      </x:c>
      <x:c r="G608" s="32" t="str">
        <x:v>Инструмент</x:v>
      </x:c>
      <x:c r="H608" s="41" t="n">
        <x:f>C608-C607</x:f>
        <x:v>30</x:v>
      </x:c>
    </x:row>
    <x:row r="609" ht="22" customHeight="1">
      <x:c r="A609" s="33" t="str">
        <x:v>КЛ-029</x:v>
      </x:c>
      <x:c r="B609" s="33" t="str">
        <x:v>ООО «ВозвратКомплект»</x:v>
      </x:c>
      <x:c r="C609" s="34" t="n">
        <x:v>45585</x:v>
      </x:c>
      <x:c r="D609" s="40" t="n">
        <x:v>101000</x:v>
      </x:c>
      <x:c r="E609" s="42" t="str">
        <x:v>Иванова Анна</x:v>
      </x:c>
      <x:c r="F609" s="41" t="n">
        <x:v>1</x:v>
      </x:c>
      <x:c r="G609" s="32" t="str">
        <x:v>Инструмент</x:v>
      </x:c>
      <x:c r="H609" s="41" t="n">
        <x:f>C609-C608</x:f>
        <x:v>30</x:v>
      </x:c>
    </x:row>
    <x:row r="610" ht="22" customHeight="1">
      <x:c r="A610" s="33" t="str">
        <x:v>КЛ-029</x:v>
      </x:c>
      <x:c r="B610" s="33" t="str">
        <x:v>ООО «ВозвратКомплект»</x:v>
      </x:c>
      <x:c r="C610" s="34" t="n">
        <x:v>45615</x:v>
      </x:c>
      <x:c r="D610" s="40" t="n">
        <x:v>99000</x:v>
      </x:c>
      <x:c r="E610" s="42" t="str">
        <x:v>Иванова Анна</x:v>
      </x:c>
      <x:c r="F610" s="41" t="n">
        <x:v>1</x:v>
      </x:c>
      <x:c r="G610" s="32" t="str">
        <x:v>Инструмент</x:v>
      </x:c>
      <x:c r="H610" s="41" t="n">
        <x:f>C610-C609</x:f>
        <x:v>30</x:v>
      </x:c>
    </x:row>
    <x:row r="611" ht="22" customHeight="1">
      <x:c r="A611" s="33" t="str">
        <x:v>КЛ-029</x:v>
      </x:c>
      <x:c r="B611" s="33" t="str">
        <x:v>ООО «ВозвратКомплект»</x:v>
      </x:c>
      <x:c r="C611" s="34" t="n">
        <x:v>45645</x:v>
      </x:c>
      <x:c r="D611" s="40" t="n">
        <x:v>100000</x:v>
      </x:c>
      <x:c r="E611" s="42" t="str">
        <x:v>Иванова Анна</x:v>
      </x:c>
      <x:c r="F611" s="41" t="n">
        <x:v>1</x:v>
      </x:c>
      <x:c r="G611" s="32" t="str">
        <x:v>Инструмент</x:v>
      </x:c>
      <x:c r="H611" s="41" t="n">
        <x:f>C611-C610</x:f>
        <x:v>30</x:v>
      </x:c>
    </x:row>
    <x:row r="612" ht="22" customHeight="1">
      <x:c r="A612" s="33" t="str">
        <x:v>КЛ-029</x:v>
      </x:c>
      <x:c r="B612" s="33" t="str">
        <x:v>ООО «ВозвратКомплект»</x:v>
      </x:c>
      <x:c r="C612" s="34" t="n">
        <x:v>45675</x:v>
      </x:c>
      <x:c r="D612" s="40" t="n">
        <x:v>101000</x:v>
      </x:c>
      <x:c r="E612" s="42" t="str">
        <x:v>Иванова Анна</x:v>
      </x:c>
      <x:c r="F612" s="41" t="n">
        <x:v>1</x:v>
      </x:c>
      <x:c r="G612" s="32" t="str">
        <x:v>Инструмент</x:v>
      </x:c>
      <x:c r="H612" s="41" t="n">
        <x:f>C612-C611</x:f>
        <x:v>30</x:v>
      </x:c>
    </x:row>
    <x:row r="613" ht="22" customHeight="1">
      <x:c r="A613" s="33" t="str">
        <x:v>КЛ-029</x:v>
      </x:c>
      <x:c r="B613" s="33" t="str">
        <x:v>ООО «ВозвратКомплект»</x:v>
      </x:c>
      <x:c r="C613" s="34" t="n">
        <x:v>45705</x:v>
      </x:c>
      <x:c r="D613" s="40" t="n">
        <x:v>99000</x:v>
      </x:c>
      <x:c r="E613" s="42" t="str">
        <x:v>Иванова Анна</x:v>
      </x:c>
      <x:c r="F613" s="41" t="n">
        <x:v>1</x:v>
      </x:c>
      <x:c r="G613" s="32" t="str">
        <x:v>Инструмент</x:v>
      </x:c>
      <x:c r="H613" s="41" t="n">
        <x:f>C613-C612</x:f>
        <x:v>30</x:v>
      </x:c>
    </x:row>
    <x:row r="614" ht="22" customHeight="1">
      <x:c r="A614" s="33" t="str">
        <x:v>КЛ-029</x:v>
      </x:c>
      <x:c r="B614" s="33" t="str">
        <x:v>ООО «ВозвратКомплект»</x:v>
      </x:c>
      <x:c r="C614" s="34" t="n">
        <x:v>45735</x:v>
      </x:c>
      <x:c r="D614" s="40" t="n">
        <x:v>100000</x:v>
      </x:c>
      <x:c r="E614" s="42" t="str">
        <x:v>Иванова Анна</x:v>
      </x:c>
      <x:c r="F614" s="41" t="n">
        <x:v>1</x:v>
      </x:c>
      <x:c r="G614" s="32" t="str">
        <x:v>Инструмент</x:v>
      </x:c>
      <x:c r="H614" s="41" t="n">
        <x:f>C614-C613</x:f>
        <x:v>30</x:v>
      </x:c>
    </x:row>
    <x:row r="615" ht="22" customHeight="1">
      <x:c r="A615" s="33" t="str">
        <x:v>КЛ-029</x:v>
      </x:c>
      <x:c r="B615" s="33" t="str">
        <x:v>ООО «ВозвратКомплект»</x:v>
      </x:c>
      <x:c r="C615" s="34" t="n">
        <x:v>45765</x:v>
      </x:c>
      <x:c r="D615" s="40" t="n">
        <x:v>101000</x:v>
      </x:c>
      <x:c r="E615" s="42" t="str">
        <x:v>Иванова Анна</x:v>
      </x:c>
      <x:c r="F615" s="41" t="n">
        <x:v>1</x:v>
      </x:c>
      <x:c r="G615" s="32" t="str">
        <x:v>Инструмент</x:v>
      </x:c>
      <x:c r="H615" s="41" t="n">
        <x:f>C615-C614</x:f>
        <x:v>30</x:v>
      </x:c>
    </x:row>
    <x:row r="616" ht="22" customHeight="1">
      <x:c r="A616" s="33" t="str">
        <x:v>КЛ-029</x:v>
      </x:c>
      <x:c r="B616" s="33" t="str">
        <x:v>ООО «ВозвратКомплект»</x:v>
      </x:c>
      <x:c r="C616" s="34" t="n">
        <x:v>45795</x:v>
      </x:c>
      <x:c r="D616" s="40" t="n">
        <x:v>99000</x:v>
      </x:c>
      <x:c r="E616" s="42" t="str">
        <x:v>Иванова Анна</x:v>
      </x:c>
      <x:c r="F616" s="41" t="n">
        <x:v>1</x:v>
      </x:c>
      <x:c r="G616" s="32" t="str">
        <x:v>Инструмент</x:v>
      </x:c>
      <x:c r="H616" s="41" t="n">
        <x:f>C616-C615</x:f>
        <x:v>30</x:v>
      </x:c>
    </x:row>
    <x:row r="617" ht="22" customHeight="1">
      <x:c r="A617" s="33" t="str">
        <x:v>КЛ-029</x:v>
      </x:c>
      <x:c r="B617" s="33" t="str">
        <x:v>ООО «ВозвратКомплект»</x:v>
      </x:c>
      <x:c r="C617" s="34" t="n">
        <x:v>45825</x:v>
      </x:c>
      <x:c r="D617" s="40" t="n">
        <x:v>100000</x:v>
      </x:c>
      <x:c r="E617" s="42" t="str">
        <x:v>Иванова Анна</x:v>
      </x:c>
      <x:c r="F617" s="41" t="n">
        <x:v>1</x:v>
      </x:c>
      <x:c r="G617" s="32" t="str">
        <x:v>Инструмент</x:v>
      </x:c>
      <x:c r="H617" s="41" t="n">
        <x:f>C617-C616</x:f>
        <x:v>30</x:v>
      </x:c>
    </x:row>
    <x:row r="618" ht="22" customHeight="1">
      <x:c r="A618" s="33" t="str">
        <x:v>КЛ-029</x:v>
      </x:c>
      <x:c r="B618" s="33" t="str">
        <x:v>ООО «ВозвратКомплект»</x:v>
      </x:c>
      <x:c r="C618" s="34" t="n">
        <x:v>45855</x:v>
      </x:c>
      <x:c r="D618" s="40" t="n">
        <x:v>101000</x:v>
      </x:c>
      <x:c r="E618" s="42" t="str">
        <x:v>Иванова Анна</x:v>
      </x:c>
      <x:c r="F618" s="41" t="n">
        <x:v>1</x:v>
      </x:c>
      <x:c r="G618" s="32" t="str">
        <x:v>Инструмент</x:v>
      </x:c>
      <x:c r="H618" s="41" t="n">
        <x:f>C618-C617</x:f>
        <x:v>30</x:v>
      </x:c>
    </x:row>
    <x:row r="619" ht="22" customHeight="1">
      <x:c r="A619" s="33" t="str">
        <x:v>КЛ-029</x:v>
      </x:c>
      <x:c r="B619" s="33" t="str">
        <x:v>ООО «ВозвратКомплект»</x:v>
      </x:c>
      <x:c r="C619" s="34" t="n">
        <x:v>45885</x:v>
      </x:c>
      <x:c r="D619" s="40" t="n">
        <x:v>99000</x:v>
      </x:c>
      <x:c r="E619" s="42" t="str">
        <x:v>Иванова Анна</x:v>
      </x:c>
      <x:c r="F619" s="41" t="n">
        <x:v>1</x:v>
      </x:c>
      <x:c r="G619" s="32" t="str">
        <x:v>Инструмент</x:v>
      </x:c>
      <x:c r="H619" s="41" t="n">
        <x:f>C619-C618</x:f>
        <x:v>30</x:v>
      </x:c>
    </x:row>
    <x:row r="620" ht="22" customHeight="1">
      <x:c r="A620" s="33" t="str">
        <x:v>КЛ-029</x:v>
      </x:c>
      <x:c r="B620" s="33" t="str">
        <x:v>ООО «ВозвратКомплект»</x:v>
      </x:c>
      <x:c r="C620" s="34" t="n">
        <x:v>45915</x:v>
      </x:c>
      <x:c r="D620" s="40" t="n">
        <x:v>100000</x:v>
      </x:c>
      <x:c r="E620" s="42" t="str">
        <x:v>Иванова Анна</x:v>
      </x:c>
      <x:c r="F620" s="41" t="n">
        <x:v>1</x:v>
      </x:c>
      <x:c r="G620" s="32" t="str">
        <x:v>Инструмент</x:v>
      </x:c>
      <x:c r="H620" s="41" t="n">
        <x:f>C620-C619</x:f>
        <x:v>30</x:v>
      </x:c>
    </x:row>
    <x:row r="621" ht="22" customHeight="1">
      <x:c r="A621" s="33" t="str">
        <x:v>КЛ-029</x:v>
      </x:c>
      <x:c r="B621" s="33" t="str">
        <x:v>ООО «ВозвратКомплект»</x:v>
      </x:c>
      <x:c r="C621" s="34" t="n">
        <x:v>45945</x:v>
      </x:c>
      <x:c r="D621" s="40" t="n">
        <x:v>101000</x:v>
      </x:c>
      <x:c r="E621" s="42" t="str">
        <x:v>Иванова Анна</x:v>
      </x:c>
      <x:c r="F621" s="41" t="n">
        <x:v>1</x:v>
      </x:c>
      <x:c r="G621" s="32" t="str">
        <x:v>Инструмент</x:v>
      </x:c>
      <x:c r="H621" s="41" t="n">
        <x:f>C621-C620</x:f>
        <x:v>30</x:v>
      </x:c>
    </x:row>
    <x:row r="622" ht="22" customHeight="1">
      <x:c r="A622" s="33" t="str">
        <x:v>КЛ-029</x:v>
      </x:c>
      <x:c r="B622" s="33" t="str">
        <x:v>ООО «ВозвратКомплект»</x:v>
      </x:c>
      <x:c r="C622" s="34" t="n">
        <x:v>45975</x:v>
      </x:c>
      <x:c r="D622" s="40" t="n">
        <x:v>99000</x:v>
      </x:c>
      <x:c r="E622" s="42" t="str">
        <x:v>Иванова Анна</x:v>
      </x:c>
      <x:c r="F622" s="41" t="n">
        <x:v>1</x:v>
      </x:c>
      <x:c r="G622" s="32" t="str">
        <x:v>Инструмент</x:v>
      </x:c>
      <x:c r="H622" s="41" t="n">
        <x:f>C622-C621</x:f>
        <x:v>30</x:v>
      </x:c>
    </x:row>
    <x:row r="623" ht="22" customHeight="1">
      <x:c r="A623" s="33" t="str">
        <x:v>КЛ-029</x:v>
      </x:c>
      <x:c r="B623" s="33" t="str">
        <x:v>ООО «ВозвратКомплект»</x:v>
      </x:c>
      <x:c r="C623" s="34" t="n">
        <x:v>46005</x:v>
      </x:c>
      <x:c r="D623" s="40" t="n">
        <x:v>100000</x:v>
      </x:c>
      <x:c r="E623" s="42" t="str">
        <x:v>Иванова Анна</x:v>
      </x:c>
      <x:c r="F623" s="41" t="n">
        <x:v>1</x:v>
      </x:c>
      <x:c r="G623" s="32" t="str">
        <x:v>Инструмент</x:v>
      </x:c>
      <x:c r="H623" s="41" t="n">
        <x:f>C623-C622</x:f>
        <x:v>30</x:v>
      </x:c>
    </x:row>
    <x:row r="624" ht="22" customHeight="1">
      <x:c r="A624" s="33" t="str">
        <x:v>КЛ-029</x:v>
      </x:c>
      <x:c r="B624" s="33" t="str">
        <x:v>ООО «ВозвратКомплект»</x:v>
      </x:c>
      <x:c r="C624" s="34" t="n">
        <x:v>46035</x:v>
      </x:c>
      <x:c r="D624" s="40" t="n">
        <x:v>101000</x:v>
      </x:c>
      <x:c r="E624" s="42" t="str">
        <x:v>Иванова Анна</x:v>
      </x:c>
      <x:c r="F624" s="41" t="n">
        <x:v>1</x:v>
      </x:c>
      <x:c r="G624" s="32" t="str">
        <x:v>Инструмент</x:v>
      </x:c>
      <x:c r="H624" s="41" t="n">
        <x:f>C624-C623</x:f>
        <x:v>30</x:v>
      </x:c>
    </x:row>
    <x:row r="625" ht="22" customHeight="1">
      <x:c r="A625" s="33" t="str">
        <x:v>КЛ-029</x:v>
      </x:c>
      <x:c r="B625" s="33" t="str">
        <x:v>ООО «ВозвратКомплект»</x:v>
      </x:c>
      <x:c r="C625" s="34" t="n">
        <x:v>46065</x:v>
      </x:c>
      <x:c r="D625" s="40" t="n">
        <x:v>99000</x:v>
      </x:c>
      <x:c r="E625" s="42" t="str">
        <x:v>Иванова Анна</x:v>
      </x:c>
      <x:c r="F625" s="41" t="n">
        <x:v>1</x:v>
      </x:c>
      <x:c r="G625" s="32" t="str">
        <x:v>Инструмент</x:v>
      </x:c>
      <x:c r="H625" s="41" t="n">
        <x:f>C625-C624</x:f>
        <x:v>30</x:v>
      </x:c>
    </x:row>
    <x:row r="626" ht="22" customHeight="1">
      <x:c r="A626" s="33" t="str">
        <x:v>КЛ-029</x:v>
      </x:c>
      <x:c r="B626" s="33" t="str">
        <x:v>ООО «ВозвратКомплект»</x:v>
      </x:c>
      <x:c r="C626" s="34" t="n">
        <x:v>46095</x:v>
      </x:c>
      <x:c r="D626" s="40" t="n">
        <x:v>100000</x:v>
      </x:c>
      <x:c r="E626" s="42" t="str">
        <x:v>Иванова Анна</x:v>
      </x:c>
      <x:c r="F626" s="41" t="n">
        <x:v>1</x:v>
      </x:c>
      <x:c r="G626" s="32" t="str">
        <x:v>Инструмент</x:v>
      </x:c>
      <x:c r="H626" s="41" t="n">
        <x:f>C626-C625</x:f>
        <x:v>30</x:v>
      </x:c>
    </x:row>
    <x:row r="627" ht="22" customHeight="1">
      <x:c r="A627" s="33" t="str">
        <x:v>КЛ-029</x:v>
      </x:c>
      <x:c r="B627" s="33" t="str">
        <x:v>ООО «ВозвратКомплект»</x:v>
      </x:c>
      <x:c r="C627" s="34" t="n">
        <x:v>46125</x:v>
      </x:c>
      <x:c r="D627" s="40" t="n">
        <x:v>101000</x:v>
      </x:c>
      <x:c r="E627" s="42" t="str">
        <x:v>Иванова Анна</x:v>
      </x:c>
      <x:c r="F627" s="41" t="n">
        <x:v>1</x:v>
      </x:c>
      <x:c r="G627" s="32" t="str">
        <x:v>Инструмент</x:v>
      </x:c>
      <x:c r="H627" s="41" t="n">
        <x:f>C627-C626</x:f>
        <x:v>30</x:v>
      </x:c>
    </x:row>
    <x:row r="628" ht="22" customHeight="1">
      <x:c r="A628" s="33" t="str">
        <x:v>КЛ-029</x:v>
      </x:c>
      <x:c r="B628" s="33" t="str">
        <x:v>ООО «ВозвратКомплект»</x:v>
      </x:c>
      <x:c r="C628" s="34" t="n">
        <x:v>46155</x:v>
      </x:c>
      <x:c r="D628" s="40" t="n">
        <x:v>99000</x:v>
      </x:c>
      <x:c r="E628" s="42" t="str">
        <x:v>Иванова Анна</x:v>
      </x:c>
      <x:c r="F628" s="41" t="n">
        <x:v>1</x:v>
      </x:c>
      <x:c r="G628" s="32" t="str">
        <x:v>Инструмент</x:v>
      </x:c>
      <x:c r="H628" s="41" t="n">
        <x:f>C628-C627</x:f>
        <x:v>30</x:v>
      </x:c>
    </x:row>
    <x:row r="629" ht="22" customHeight="1">
      <x:c r="A629" s="33" t="str">
        <x:v>КЛ-029</x:v>
      </x:c>
      <x:c r="B629" s="33" t="str">
        <x:v>ООО «ВозвратКомплект»</x:v>
      </x:c>
      <x:c r="C629" s="34" t="n">
        <x:v>46185</x:v>
      </x:c>
      <x:c r="D629" s="40" t="n">
        <x:v>100000</x:v>
      </x:c>
      <x:c r="E629" s="42" t="str">
        <x:v>Иванова Анна</x:v>
      </x:c>
      <x:c r="F629" s="41" t="n">
        <x:v>1</x:v>
      </x:c>
      <x:c r="G629" s="32" t="str">
        <x:v>Инструмент</x:v>
      </x:c>
      <x:c r="H629" s="41" t="n">
        <x:f>C629-C628</x:f>
        <x:v>30</x:v>
      </x:c>
    </x:row>
    <x:row r="630" ht="22" customHeight="1">
      <x:c r="A630" s="33" t="str">
        <x:v>КЛ-030</x:v>
      </x:c>
      <x:c r="B630" s="33" t="str">
        <x:v>ООО «КачествоОпт»</x:v>
      </x:c>
      <x:c r="C630" s="34" t="n">
        <x:v>45180</x:v>
      </x:c>
      <x:c r="D630" s="40" t="n">
        <x:v>100000</x:v>
      </x:c>
      <x:c r="E630" s="42" t="str">
        <x:v>Петров Илья</x:v>
      </x:c>
      <x:c r="F630" s="41" t="n">
        <x:v>1</x:v>
      </x:c>
      <x:c r="G630" s="32" t="str">
        <x:v>Промышленная химия</x:v>
      </x:c>
      <x:c r="H630" s="41"/>
    </x:row>
    <x:row r="631" ht="22" customHeight="1">
      <x:c r="A631" s="33" t="str">
        <x:v>КЛ-030</x:v>
      </x:c>
      <x:c r="B631" s="33" t="str">
        <x:v>ООО «КачествоОпт»</x:v>
      </x:c>
      <x:c r="C631" s="34" t="n">
        <x:v>45210</x:v>
      </x:c>
      <x:c r="D631" s="40" t="n">
        <x:v>101000</x:v>
      </x:c>
      <x:c r="E631" s="42" t="str">
        <x:v>Петров Илья</x:v>
      </x:c>
      <x:c r="F631" s="41" t="n">
        <x:v>1</x:v>
      </x:c>
      <x:c r="G631" s="32" t="str">
        <x:v>Промышленная химия</x:v>
      </x:c>
      <x:c r="H631" s="41" t="n">
        <x:f>C631-C630</x:f>
        <x:v>30</x:v>
      </x:c>
    </x:row>
    <x:row r="632" ht="22" customHeight="1">
      <x:c r="A632" s="33" t="str">
        <x:v>КЛ-030</x:v>
      </x:c>
      <x:c r="B632" s="33" t="str">
        <x:v>ООО «КачествоОпт»</x:v>
      </x:c>
      <x:c r="C632" s="34" t="n">
        <x:v>45240</x:v>
      </x:c>
      <x:c r="D632" s="40" t="n">
        <x:v>99000</x:v>
      </x:c>
      <x:c r="E632" s="42" t="str">
        <x:v>Петров Илья</x:v>
      </x:c>
      <x:c r="F632" s="41" t="n">
        <x:v>1</x:v>
      </x:c>
      <x:c r="G632" s="32" t="str">
        <x:v>Промышленная химия</x:v>
      </x:c>
      <x:c r="H632" s="41" t="n">
        <x:f>C632-C631</x:f>
        <x:v>30</x:v>
      </x:c>
    </x:row>
    <x:row r="633" ht="22" customHeight="1">
      <x:c r="A633" s="33" t="str">
        <x:v>КЛ-030</x:v>
      </x:c>
      <x:c r="B633" s="33" t="str">
        <x:v>ООО «КачествоОпт»</x:v>
      </x:c>
      <x:c r="C633" s="34" t="n">
        <x:v>45270</x:v>
      </x:c>
      <x:c r="D633" s="40" t="n">
        <x:v>100000</x:v>
      </x:c>
      <x:c r="E633" s="42" t="str">
        <x:v>Петров Илья</x:v>
      </x:c>
      <x:c r="F633" s="41" t="n">
        <x:v>1</x:v>
      </x:c>
      <x:c r="G633" s="32" t="str">
        <x:v>Промышленная химия</x:v>
      </x:c>
      <x:c r="H633" s="41" t="n">
        <x:f>C633-C632</x:f>
        <x:v>30</x:v>
      </x:c>
    </x:row>
    <x:row r="634" ht="22" customHeight="1">
      <x:c r="A634" s="33" t="str">
        <x:v>КЛ-030</x:v>
      </x:c>
      <x:c r="B634" s="33" t="str">
        <x:v>ООО «КачествоОпт»</x:v>
      </x:c>
      <x:c r="C634" s="34" t="n">
        <x:v>45300</x:v>
      </x:c>
      <x:c r="D634" s="40" t="n">
        <x:v>101000</x:v>
      </x:c>
      <x:c r="E634" s="42" t="str">
        <x:v>Петров Илья</x:v>
      </x:c>
      <x:c r="F634" s="41" t="n">
        <x:v>1</x:v>
      </x:c>
      <x:c r="G634" s="32" t="str">
        <x:v>Промышленная химия</x:v>
      </x:c>
      <x:c r="H634" s="41" t="n">
        <x:f>C634-C633</x:f>
        <x:v>30</x:v>
      </x:c>
    </x:row>
    <x:row r="635" ht="22" customHeight="1">
      <x:c r="A635" s="33" t="str">
        <x:v>КЛ-030</x:v>
      </x:c>
      <x:c r="B635" s="33" t="str">
        <x:v>ООО «КачествоОпт»</x:v>
      </x:c>
      <x:c r="C635" s="34" t="n">
        <x:v>45330</x:v>
      </x:c>
      <x:c r="D635" s="40" t="n">
        <x:v>99000</x:v>
      </x:c>
      <x:c r="E635" s="42" t="str">
        <x:v>Петров Илья</x:v>
      </x:c>
      <x:c r="F635" s="41" t="n">
        <x:v>1</x:v>
      </x:c>
      <x:c r="G635" s="32" t="str">
        <x:v>Промышленная химия</x:v>
      </x:c>
      <x:c r="H635" s="41" t="n">
        <x:f>C635-C634</x:f>
        <x:v>30</x:v>
      </x:c>
    </x:row>
    <x:row r="636" ht="22" customHeight="1">
      <x:c r="A636" s="33" t="str">
        <x:v>КЛ-030</x:v>
      </x:c>
      <x:c r="B636" s="33" t="str">
        <x:v>ООО «КачествоОпт»</x:v>
      </x:c>
      <x:c r="C636" s="34" t="n">
        <x:v>45360</x:v>
      </x:c>
      <x:c r="D636" s="40" t="n">
        <x:v>100000</x:v>
      </x:c>
      <x:c r="E636" s="42" t="str">
        <x:v>Петров Илья</x:v>
      </x:c>
      <x:c r="F636" s="41" t="n">
        <x:v>1</x:v>
      </x:c>
      <x:c r="G636" s="32" t="str">
        <x:v>Промышленная химия</x:v>
      </x:c>
      <x:c r="H636" s="41" t="n">
        <x:f>C636-C635</x:f>
        <x:v>30</x:v>
      </x:c>
    </x:row>
    <x:row r="637" ht="22" customHeight="1">
      <x:c r="A637" s="33" t="str">
        <x:v>КЛ-030</x:v>
      </x:c>
      <x:c r="B637" s="33" t="str">
        <x:v>ООО «КачествоОпт»</x:v>
      </x:c>
      <x:c r="C637" s="34" t="n">
        <x:v>45390</x:v>
      </x:c>
      <x:c r="D637" s="40" t="n">
        <x:v>101000</x:v>
      </x:c>
      <x:c r="E637" s="42" t="str">
        <x:v>Петров Илья</x:v>
      </x:c>
      <x:c r="F637" s="41" t="n">
        <x:v>1</x:v>
      </x:c>
      <x:c r="G637" s="32" t="str">
        <x:v>Промышленная химия</x:v>
      </x:c>
      <x:c r="H637" s="41" t="n">
        <x:f>C637-C636</x:f>
        <x:v>30</x:v>
      </x:c>
    </x:row>
    <x:row r="638" ht="22" customHeight="1">
      <x:c r="A638" s="33" t="str">
        <x:v>КЛ-030</x:v>
      </x:c>
      <x:c r="B638" s="33" t="str">
        <x:v>ООО «КачествоОпт»</x:v>
      </x:c>
      <x:c r="C638" s="34" t="n">
        <x:v>45420</x:v>
      </x:c>
      <x:c r="D638" s="40" t="n">
        <x:v>99000</x:v>
      </x:c>
      <x:c r="E638" s="42" t="str">
        <x:v>Петров Илья</x:v>
      </x:c>
      <x:c r="F638" s="41" t="n">
        <x:v>1</x:v>
      </x:c>
      <x:c r="G638" s="32" t="str">
        <x:v>Промышленная химия</x:v>
      </x:c>
      <x:c r="H638" s="41" t="n">
        <x:f>C638-C637</x:f>
        <x:v>30</x:v>
      </x:c>
    </x:row>
    <x:row r="639" ht="22" customHeight="1">
      <x:c r="A639" s="33" t="str">
        <x:v>КЛ-030</x:v>
      </x:c>
      <x:c r="B639" s="33" t="str">
        <x:v>ООО «КачествоОпт»</x:v>
      </x:c>
      <x:c r="C639" s="34" t="n">
        <x:v>45450</x:v>
      </x:c>
      <x:c r="D639" s="40" t="n">
        <x:v>100000</x:v>
      </x:c>
      <x:c r="E639" s="42" t="str">
        <x:v>Петров Илья</x:v>
      </x:c>
      <x:c r="F639" s="41" t="n">
        <x:v>1</x:v>
      </x:c>
      <x:c r="G639" s="32" t="str">
        <x:v>Промышленная химия</x:v>
      </x:c>
      <x:c r="H639" s="41" t="n">
        <x:f>C639-C638</x:f>
        <x:v>30</x:v>
      </x:c>
    </x:row>
    <x:row r="640" ht="22" customHeight="1">
      <x:c r="A640" s="33" t="str">
        <x:v>КЛ-030</x:v>
      </x:c>
      <x:c r="B640" s="33" t="str">
        <x:v>ООО «КачествоОпт»</x:v>
      </x:c>
      <x:c r="C640" s="34" t="n">
        <x:v>45480</x:v>
      </x:c>
      <x:c r="D640" s="40" t="n">
        <x:v>101000</x:v>
      </x:c>
      <x:c r="E640" s="42" t="str">
        <x:v>Петров Илья</x:v>
      </x:c>
      <x:c r="F640" s="41" t="n">
        <x:v>1</x:v>
      </x:c>
      <x:c r="G640" s="32" t="str">
        <x:v>Промышленная химия</x:v>
      </x:c>
      <x:c r="H640" s="41" t="n">
        <x:f>C640-C639</x:f>
        <x:v>30</x:v>
      </x:c>
    </x:row>
    <x:row r="641" ht="22" customHeight="1">
      <x:c r="A641" s="33" t="str">
        <x:v>КЛ-030</x:v>
      </x:c>
      <x:c r="B641" s="33" t="str">
        <x:v>ООО «КачествоОпт»</x:v>
      </x:c>
      <x:c r="C641" s="34" t="n">
        <x:v>45510</x:v>
      </x:c>
      <x:c r="D641" s="40" t="n">
        <x:v>99000</x:v>
      </x:c>
      <x:c r="E641" s="42" t="str">
        <x:v>Петров Илья</x:v>
      </x:c>
      <x:c r="F641" s="41" t="n">
        <x:v>1</x:v>
      </x:c>
      <x:c r="G641" s="32" t="str">
        <x:v>Промышленная химия</x:v>
      </x:c>
      <x:c r="H641" s="41" t="n">
        <x:f>C641-C640</x:f>
        <x:v>30</x:v>
      </x:c>
    </x:row>
    <x:row r="642" ht="22" customHeight="1">
      <x:c r="A642" s="33" t="str">
        <x:v>КЛ-030</x:v>
      </x:c>
      <x:c r="B642" s="33" t="str">
        <x:v>ООО «КачествоОпт»</x:v>
      </x:c>
      <x:c r="C642" s="34" t="n">
        <x:v>45540</x:v>
      </x:c>
      <x:c r="D642" s="40" t="n">
        <x:v>100000</x:v>
      </x:c>
      <x:c r="E642" s="42" t="str">
        <x:v>Петров Илья</x:v>
      </x:c>
      <x:c r="F642" s="41" t="n">
        <x:v>1</x:v>
      </x:c>
      <x:c r="G642" s="32" t="str">
        <x:v>Промышленная химия</x:v>
      </x:c>
      <x:c r="H642" s="41" t="n">
        <x:f>C642-C641</x:f>
        <x:v>30</x:v>
      </x:c>
    </x:row>
    <x:row r="643" ht="22" customHeight="1">
      <x:c r="A643" s="33" t="str">
        <x:v>КЛ-030</x:v>
      </x:c>
      <x:c r="B643" s="33" t="str">
        <x:v>ООО «КачествоОпт»</x:v>
      </x:c>
      <x:c r="C643" s="34" t="n">
        <x:v>45570</x:v>
      </x:c>
      <x:c r="D643" s="40" t="n">
        <x:v>101000</x:v>
      </x:c>
      <x:c r="E643" s="42" t="str">
        <x:v>Петров Илья</x:v>
      </x:c>
      <x:c r="F643" s="41" t="n">
        <x:v>1</x:v>
      </x:c>
      <x:c r="G643" s="32" t="str">
        <x:v>Промышленная химия</x:v>
      </x:c>
      <x:c r="H643" s="41" t="n">
        <x:f>C643-C642</x:f>
        <x:v>30</x:v>
      </x:c>
    </x:row>
    <x:row r="644" ht="22" customHeight="1">
      <x:c r="A644" s="33" t="str">
        <x:v>КЛ-030</x:v>
      </x:c>
      <x:c r="B644" s="33" t="str">
        <x:v>ООО «КачествоОпт»</x:v>
      </x:c>
      <x:c r="C644" s="34" t="n">
        <x:v>45600</x:v>
      </x:c>
      <x:c r="D644" s="40" t="n">
        <x:v>99000</x:v>
      </x:c>
      <x:c r="E644" s="42" t="str">
        <x:v>Петров Илья</x:v>
      </x:c>
      <x:c r="F644" s="41" t="n">
        <x:v>1</x:v>
      </x:c>
      <x:c r="G644" s="32" t="str">
        <x:v>Промышленная химия</x:v>
      </x:c>
      <x:c r="H644" s="41" t="n">
        <x:f>C644-C643</x:f>
        <x:v>30</x:v>
      </x:c>
    </x:row>
    <x:row r="645" ht="22" customHeight="1">
      <x:c r="A645" s="33" t="str">
        <x:v>КЛ-030</x:v>
      </x:c>
      <x:c r="B645" s="33" t="str">
        <x:v>ООО «КачествоОпт»</x:v>
      </x:c>
      <x:c r="C645" s="34" t="n">
        <x:v>45630</x:v>
      </x:c>
      <x:c r="D645" s="40" t="n">
        <x:v>100000</x:v>
      </x:c>
      <x:c r="E645" s="42" t="str">
        <x:v>Петров Илья</x:v>
      </x:c>
      <x:c r="F645" s="41" t="n">
        <x:v>1</x:v>
      </x:c>
      <x:c r="G645" s="32" t="str">
        <x:v>Промышленная химия</x:v>
      </x:c>
      <x:c r="H645" s="41" t="n">
        <x:f>C645-C644</x:f>
        <x:v>30</x:v>
      </x:c>
    </x:row>
    <x:row r="646" ht="22" customHeight="1">
      <x:c r="A646" s="33" t="str">
        <x:v>КЛ-030</x:v>
      </x:c>
      <x:c r="B646" s="33" t="str">
        <x:v>ООО «КачествоОпт»</x:v>
      </x:c>
      <x:c r="C646" s="34" t="n">
        <x:v>45660</x:v>
      </x:c>
      <x:c r="D646" s="40" t="n">
        <x:v>101000</x:v>
      </x:c>
      <x:c r="E646" s="42" t="str">
        <x:v>Петров Илья</x:v>
      </x:c>
      <x:c r="F646" s="41" t="n">
        <x:v>1</x:v>
      </x:c>
      <x:c r="G646" s="32" t="str">
        <x:v>Промышленная химия</x:v>
      </x:c>
      <x:c r="H646" s="41" t="n">
        <x:f>C646-C645</x:f>
        <x:v>30</x:v>
      </x:c>
    </x:row>
    <x:row r="647" ht="22" customHeight="1">
      <x:c r="A647" s="33" t="str">
        <x:v>КЛ-030</x:v>
      </x:c>
      <x:c r="B647" s="33" t="str">
        <x:v>ООО «КачествоОпт»</x:v>
      </x:c>
      <x:c r="C647" s="34" t="n">
        <x:v>45690</x:v>
      </x:c>
      <x:c r="D647" s="40" t="n">
        <x:v>99000</x:v>
      </x:c>
      <x:c r="E647" s="42" t="str">
        <x:v>Петров Илья</x:v>
      </x:c>
      <x:c r="F647" s="41" t="n">
        <x:v>1</x:v>
      </x:c>
      <x:c r="G647" s="32" t="str">
        <x:v>Промышленная химия</x:v>
      </x:c>
      <x:c r="H647" s="41" t="n">
        <x:f>C647-C646</x:f>
        <x:v>30</x:v>
      </x:c>
    </x:row>
    <x:row r="648" ht="22" customHeight="1">
      <x:c r="A648" s="33" t="str">
        <x:v>КЛ-030</x:v>
      </x:c>
      <x:c r="B648" s="33" t="str">
        <x:v>ООО «КачествоОпт»</x:v>
      </x:c>
      <x:c r="C648" s="34" t="n">
        <x:v>45720</x:v>
      </x:c>
      <x:c r="D648" s="40" t="n">
        <x:v>100000</x:v>
      </x:c>
      <x:c r="E648" s="42" t="str">
        <x:v>Петров Илья</x:v>
      </x:c>
      <x:c r="F648" s="41" t="n">
        <x:v>1</x:v>
      </x:c>
      <x:c r="G648" s="32" t="str">
        <x:v>Промышленная химия</x:v>
      </x:c>
      <x:c r="H648" s="41" t="n">
        <x:f>C648-C647</x:f>
        <x:v>30</x:v>
      </x:c>
    </x:row>
    <x:row r="649" ht="22" customHeight="1">
      <x:c r="A649" s="33" t="str">
        <x:v>КЛ-030</x:v>
      </x:c>
      <x:c r="B649" s="33" t="str">
        <x:v>ООО «КачествоОпт»</x:v>
      </x:c>
      <x:c r="C649" s="34" t="n">
        <x:v>45750</x:v>
      </x:c>
      <x:c r="D649" s="40" t="n">
        <x:v>101000</x:v>
      </x:c>
      <x:c r="E649" s="42" t="str">
        <x:v>Петров Илья</x:v>
      </x:c>
      <x:c r="F649" s="41" t="n">
        <x:v>1</x:v>
      </x:c>
      <x:c r="G649" s="32" t="str">
        <x:v>Промышленная химия</x:v>
      </x:c>
      <x:c r="H649" s="41" t="n">
        <x:f>C649-C648</x:f>
        <x:v>30</x:v>
      </x:c>
    </x:row>
    <x:row r="650" ht="22" customHeight="1">
      <x:c r="A650" s="33" t="str">
        <x:v>КЛ-030</x:v>
      </x:c>
      <x:c r="B650" s="33" t="str">
        <x:v>ООО «КачествоОпт»</x:v>
      </x:c>
      <x:c r="C650" s="34" t="n">
        <x:v>45780</x:v>
      </x:c>
      <x:c r="D650" s="40" t="n">
        <x:v>99000</x:v>
      </x:c>
      <x:c r="E650" s="42" t="str">
        <x:v>Петров Илья</x:v>
      </x:c>
      <x:c r="F650" s="41" t="n">
        <x:v>1</x:v>
      </x:c>
      <x:c r="G650" s="32" t="str">
        <x:v>Промышленная химия</x:v>
      </x:c>
      <x:c r="H650" s="41" t="n">
        <x:f>C650-C649</x:f>
        <x:v>30</x:v>
      </x:c>
    </x:row>
    <x:row r="651" ht="22" customHeight="1">
      <x:c r="A651" s="33" t="str">
        <x:v>КЛ-030</x:v>
      </x:c>
      <x:c r="B651" s="33" t="str">
        <x:v>ООО «КачествоОпт»</x:v>
      </x:c>
      <x:c r="C651" s="34" t="n">
        <x:v>45810</x:v>
      </x:c>
      <x:c r="D651" s="40" t="n">
        <x:v>100000</x:v>
      </x:c>
      <x:c r="E651" s="42" t="str">
        <x:v>Петров Илья</x:v>
      </x:c>
      <x:c r="F651" s="41" t="n">
        <x:v>1</x:v>
      </x:c>
      <x:c r="G651" s="32" t="str">
        <x:v>Промышленная химия</x:v>
      </x:c>
      <x:c r="H651" s="41" t="n">
        <x:f>C651-C650</x:f>
        <x:v>30</x:v>
      </x:c>
    </x:row>
    <x:row r="652" ht="22" customHeight="1">
      <x:c r="A652" s="33" t="str">
        <x:v>КЛ-030</x:v>
      </x:c>
      <x:c r="B652" s="33" t="str">
        <x:v>ООО «КачествоОпт»</x:v>
      </x:c>
      <x:c r="C652" s="34" t="n">
        <x:v>45840</x:v>
      </x:c>
      <x:c r="D652" s="40" t="n">
        <x:v>101000</x:v>
      </x:c>
      <x:c r="E652" s="42" t="str">
        <x:v>Петров Илья</x:v>
      </x:c>
      <x:c r="F652" s="41" t="n">
        <x:v>1</x:v>
      </x:c>
      <x:c r="G652" s="32" t="str">
        <x:v>Промышленная химия</x:v>
      </x:c>
      <x:c r="H652" s="41" t="n">
        <x:f>C652-C651</x:f>
        <x:v>30</x:v>
      </x:c>
    </x:row>
    <x:row r="653" ht="22" customHeight="1">
      <x:c r="A653" s="33" t="str">
        <x:v>КЛ-030</x:v>
      </x:c>
      <x:c r="B653" s="33" t="str">
        <x:v>ООО «КачествоОпт»</x:v>
      </x:c>
      <x:c r="C653" s="34" t="n">
        <x:v>45870</x:v>
      </x:c>
      <x:c r="D653" s="40" t="n">
        <x:v>99000</x:v>
      </x:c>
      <x:c r="E653" s="42" t="str">
        <x:v>Петров Илья</x:v>
      </x:c>
      <x:c r="F653" s="41" t="n">
        <x:v>1</x:v>
      </x:c>
      <x:c r="G653" s="32" t="str">
        <x:v>Промышленная химия</x:v>
      </x:c>
      <x:c r="H653" s="41" t="n">
        <x:f>C653-C652</x:f>
        <x:v>30</x:v>
      </x:c>
    </x:row>
    <x:row r="654" ht="22" customHeight="1">
      <x:c r="A654" s="33" t="str">
        <x:v>КЛ-030</x:v>
      </x:c>
      <x:c r="B654" s="33" t="str">
        <x:v>ООО «КачествоОпт»</x:v>
      </x:c>
      <x:c r="C654" s="34" t="n">
        <x:v>45900</x:v>
      </x:c>
      <x:c r="D654" s="40" t="n">
        <x:v>100000</x:v>
      </x:c>
      <x:c r="E654" s="42" t="str">
        <x:v>Петров Илья</x:v>
      </x:c>
      <x:c r="F654" s="41" t="n">
        <x:v>1</x:v>
      </x:c>
      <x:c r="G654" s="32" t="str">
        <x:v>Промышленная химия</x:v>
      </x:c>
      <x:c r="H654" s="41" t="n">
        <x:f>C654-C653</x:f>
        <x:v>30</x:v>
      </x:c>
    </x:row>
    <x:row r="655" ht="22" customHeight="1">
      <x:c r="A655" s="33" t="str">
        <x:v>КЛ-030</x:v>
      </x:c>
      <x:c r="B655" s="33" t="str">
        <x:v>ООО «КачествоОпт»</x:v>
      </x:c>
      <x:c r="C655" s="34" t="n">
        <x:v>45930</x:v>
      </x:c>
      <x:c r="D655" s="40" t="n">
        <x:v>101000</x:v>
      </x:c>
      <x:c r="E655" s="42" t="str">
        <x:v>Петров Илья</x:v>
      </x:c>
      <x:c r="F655" s="41" t="n">
        <x:v>1</x:v>
      </x:c>
      <x:c r="G655" s="32" t="str">
        <x:v>Промышленная химия</x:v>
      </x:c>
      <x:c r="H655" s="41" t="n">
        <x:f>C655-C654</x:f>
        <x:v>30</x:v>
      </x:c>
    </x:row>
    <x:row r="656" ht="22" customHeight="1">
      <x:c r="A656" s="33" t="str">
        <x:v>КЛ-030</x:v>
      </x:c>
      <x:c r="B656" s="33" t="str">
        <x:v>ООО «КачествоОпт»</x:v>
      </x:c>
      <x:c r="C656" s="34" t="n">
        <x:v>45960</x:v>
      </x:c>
      <x:c r="D656" s="40" t="n">
        <x:v>99000</x:v>
      </x:c>
      <x:c r="E656" s="42" t="str">
        <x:v>Петров Илья</x:v>
      </x:c>
      <x:c r="F656" s="41" t="n">
        <x:v>1</x:v>
      </x:c>
      <x:c r="G656" s="32" t="str">
        <x:v>Промышленная химия</x:v>
      </x:c>
      <x:c r="H656" s="41" t="n">
        <x:f>C656-C655</x:f>
        <x:v>30</x:v>
      </x:c>
    </x:row>
    <x:row r="657" ht="22" customHeight="1">
      <x:c r="A657" s="33" t="str">
        <x:v>КЛ-030</x:v>
      </x:c>
      <x:c r="B657" s="33" t="str">
        <x:v>ООО «КачествоОпт»</x:v>
      </x:c>
      <x:c r="C657" s="34" t="n">
        <x:v>45990</x:v>
      </x:c>
      <x:c r="D657" s="40" t="n">
        <x:v>100000</x:v>
      </x:c>
      <x:c r="E657" s="42" t="str">
        <x:v>Петров Илья</x:v>
      </x:c>
      <x:c r="F657" s="41" t="n">
        <x:v>1</x:v>
      </x:c>
      <x:c r="G657" s="32" t="str">
        <x:v>Промышленная химия</x:v>
      </x:c>
      <x:c r="H657" s="41" t="n">
        <x:f>C657-C656</x:f>
        <x:v>30</x:v>
      </x:c>
    </x:row>
    <x:row r="658" ht="22" customHeight="1">
      <x:c r="A658" s="33" t="str">
        <x:v>КЛ-030</x:v>
      </x:c>
      <x:c r="B658" s="33" t="str">
        <x:v>ООО «КачествоОпт»</x:v>
      </x:c>
      <x:c r="C658" s="34" t="n">
        <x:v>46020</x:v>
      </x:c>
      <x:c r="D658" s="40" t="n">
        <x:v>101000</x:v>
      </x:c>
      <x:c r="E658" s="42" t="str">
        <x:v>Петров Илья</x:v>
      </x:c>
      <x:c r="F658" s="41" t="n">
        <x:v>1</x:v>
      </x:c>
      <x:c r="G658" s="32" t="str">
        <x:v>Промышленная химия</x:v>
      </x:c>
      <x:c r="H658" s="41" t="n">
        <x:f>C658-C657</x:f>
        <x:v>30</x:v>
      </x:c>
    </x:row>
    <x:row r="659" ht="22" customHeight="1">
      <x:c r="A659" s="33" t="str">
        <x:v>КЛ-030</x:v>
      </x:c>
      <x:c r="B659" s="33" t="str">
        <x:v>ООО «КачествоОпт»</x:v>
      </x:c>
      <x:c r="C659" s="34" t="n">
        <x:v>46050</x:v>
      </x:c>
      <x:c r="D659" s="40" t="n">
        <x:v>99000</x:v>
      </x:c>
      <x:c r="E659" s="42" t="str">
        <x:v>Петров Илья</x:v>
      </x:c>
      <x:c r="F659" s="41" t="n">
        <x:v>1</x:v>
      </x:c>
      <x:c r="G659" s="32" t="str">
        <x:v>Промышленная химия</x:v>
      </x:c>
      <x:c r="H659" s="41" t="n">
        <x:f>C659-C658</x:f>
        <x:v>30</x:v>
      </x:c>
    </x:row>
    <x:row r="660" ht="22" customHeight="1">
      <x:c r="A660" s="33" t="str">
        <x:v>КЛ-030</x:v>
      </x:c>
      <x:c r="B660" s="33" t="str">
        <x:v>ООО «КачествоОпт»</x:v>
      </x:c>
      <x:c r="C660" s="34" t="n">
        <x:v>46080</x:v>
      </x:c>
      <x:c r="D660" s="40" t="n">
        <x:v>100000</x:v>
      </x:c>
      <x:c r="E660" s="42" t="str">
        <x:v>Петров Илья</x:v>
      </x:c>
      <x:c r="F660" s="41" t="n">
        <x:v>1</x:v>
      </x:c>
      <x:c r="G660" s="32" t="str">
        <x:v>Промышленная химия</x:v>
      </x:c>
      <x:c r="H660" s="41" t="n">
        <x:f>C660-C659</x:f>
        <x:v>30</x:v>
      </x:c>
    </x:row>
    <x:row r="661" ht="22" customHeight="1">
      <x:c r="A661" s="33" t="str">
        <x:v>КЛ-030</x:v>
      </x:c>
      <x:c r="B661" s="33" t="str">
        <x:v>ООО «КачествоОпт»</x:v>
      </x:c>
      <x:c r="C661" s="34" t="n">
        <x:v>46110</x:v>
      </x:c>
      <x:c r="D661" s="40" t="n">
        <x:v>101000</x:v>
      </x:c>
      <x:c r="E661" s="42" t="str">
        <x:v>Петров Илья</x:v>
      </x:c>
      <x:c r="F661" s="41" t="n">
        <x:v>1</x:v>
      </x:c>
      <x:c r="G661" s="32" t="str">
        <x:v>Промышленная химия</x:v>
      </x:c>
      <x:c r="H661" s="41" t="n">
        <x:f>C661-C660</x:f>
        <x:v>30</x:v>
      </x:c>
    </x:row>
    <x:row r="662" ht="22" customHeight="1">
      <x:c r="A662" s="33" t="str">
        <x:v>КЛ-030</x:v>
      </x:c>
      <x:c r="B662" s="33" t="str">
        <x:v>ООО «КачествоОпт»</x:v>
      </x:c>
      <x:c r="C662" s="34" t="n">
        <x:v>46140</x:v>
      </x:c>
      <x:c r="D662" s="40" t="n">
        <x:v>99000</x:v>
      </x:c>
      <x:c r="E662" s="42" t="str">
        <x:v>Петров Илья</x:v>
      </x:c>
      <x:c r="F662" s="41" t="n">
        <x:v>1</x:v>
      </x:c>
      <x:c r="G662" s="32" t="str">
        <x:v>Промышленная химия</x:v>
      </x:c>
      <x:c r="H662" s="41" t="n">
        <x:f>C662-C661</x:f>
        <x:v>30</x:v>
      </x:c>
    </x:row>
    <x:row r="663" ht="22" customHeight="1">
      <x:c r="A663" s="33" t="str">
        <x:v>КЛ-030</x:v>
      </x:c>
      <x:c r="B663" s="33" t="str">
        <x:v>ООО «КачествоОпт»</x:v>
      </x:c>
      <x:c r="C663" s="34" t="n">
        <x:v>46170</x:v>
      </x:c>
      <x:c r="D663" s="40" t="n">
        <x:v>100000</x:v>
      </x:c>
      <x:c r="E663" s="42" t="str">
        <x:v>Петров Илья</x:v>
      </x:c>
      <x:c r="F663" s="41" t="n">
        <x:v>1</x:v>
      </x:c>
      <x:c r="G663" s="32" t="str">
        <x:v>Промышленная химия</x:v>
      </x:c>
      <x:c r="H663" s="41" t="n">
        <x:f>C663-C662</x:f>
        <x:v>30</x:v>
      </x:c>
    </x:row>
    <x:row r="664" ht="22" customHeight="1">
      <x:c r="A664" s="33" t="str">
        <x:v>КЛ-030</x:v>
      </x:c>
      <x:c r="B664" s="33" t="str">
        <x:v>ООО «КачествоОпт»</x:v>
      </x:c>
      <x:c r="C664" s="34" t="n">
        <x:v>46200</x:v>
      </x:c>
      <x:c r="D664" s="40" t="n">
        <x:v>101000</x:v>
      </x:c>
      <x:c r="E664" s="42" t="str">
        <x:v>Петров Илья</x:v>
      </x:c>
      <x:c r="F664" s="41" t="n">
        <x:v>1</x:v>
      </x:c>
      <x:c r="G664" s="32" t="str">
        <x:v>Промышленная химия</x:v>
      </x:c>
      <x:c r="H664" s="41" t="n">
        <x:f>C664-C663</x:f>
        <x:v>30</x:v>
      </x:c>
    </x:row>
    <x:row r="665" ht="22" customHeight="1">
      <x:c r="A665" s="33" t="str">
        <x:v>КЛ-030</x:v>
      </x:c>
      <x:c r="B665" s="33" t="str">
        <x:v>ООО «КачествоОпт»</x:v>
      </x:c>
      <x:c r="C665" s="34" t="n">
        <x:v>46230</x:v>
      </x:c>
      <x:c r="D665" s="40" t="n">
        <x:v>99000</x:v>
      </x:c>
      <x:c r="E665" s="42" t="str">
        <x:v>Петров Илья</x:v>
      </x:c>
      <x:c r="F665" s="41" t="n">
        <x:v>1</x:v>
      </x:c>
      <x:c r="G665" s="32" t="str">
        <x:v>Промышленная химия</x:v>
      </x:c>
      <x:c r="H665" s="41" t="n">
        <x:f>C665-C664</x:f>
        <x:v>30</x:v>
      </x:c>
    </x:row>
    <x:row r="666" ht="22" customHeight="1">
      <x:c r="A666" s="33" t="str">
        <x:v>КЛ-030</x:v>
      </x:c>
      <x:c r="B666" s="33" t="str">
        <x:v>ООО «КачествоОпт»</x:v>
      </x:c>
      <x:c r="C666" s="34" t="n">
        <x:v>46260</x:v>
      </x:c>
      <x:c r="D666" s="40" t="n">
        <x:v>100000</x:v>
      </x:c>
      <x:c r="E666" s="42" t="str">
        <x:v>Петров Илья</x:v>
      </x:c>
      <x:c r="F666" s="41" t="n">
        <x:v>1</x:v>
      </x:c>
      <x:c r="G666" s="32" t="str">
        <x:v>Промышленная химия</x:v>
      </x:c>
      <x:c r="H666" s="41" t="n">
        <x:f>C666-C665</x:f>
        <x:v>30</x:v>
      </x:c>
    </x:row>
    <x:row r="667" ht="22" customHeight="1">
      <x:c r="A667" s="33" t="str">
        <x:v>КЛ-031</x:v>
      </x:c>
      <x:c r="B667" s="33" t="str">
        <x:v>ООО «РеверсСнаб»</x:v>
      </x:c>
      <x:c r="C667" s="34" t="n">
        <x:v>45195</x:v>
      </x:c>
      <x:c r="D667" s="40" t="n">
        <x:v>100000</x:v>
      </x:c>
      <x:c r="E667" s="42" t="str">
        <x:v>Соколова Мария</x:v>
      </x:c>
      <x:c r="F667" s="41" t="n">
        <x:v>1</x:v>
      </x:c>
      <x:c r="G667" s="32" t="str">
        <x:v>Подшипники</x:v>
      </x:c>
      <x:c r="H667" s="41"/>
    </x:row>
    <x:row r="668" ht="22" customHeight="1">
      <x:c r="A668" s="33" t="str">
        <x:v>КЛ-031</x:v>
      </x:c>
      <x:c r="B668" s="33" t="str">
        <x:v>ООО «РеверсСнаб»</x:v>
      </x:c>
      <x:c r="C668" s="34" t="n">
        <x:v>45225</x:v>
      </x:c>
      <x:c r="D668" s="40" t="n">
        <x:v>101000</x:v>
      </x:c>
      <x:c r="E668" s="42" t="str">
        <x:v>Соколова Мария</x:v>
      </x:c>
      <x:c r="F668" s="41" t="n">
        <x:v>1</x:v>
      </x:c>
      <x:c r="G668" s="32" t="str">
        <x:v>Подшипники</x:v>
      </x:c>
      <x:c r="H668" s="41" t="n">
        <x:f>C668-C667</x:f>
        <x:v>30</x:v>
      </x:c>
    </x:row>
    <x:row r="669" ht="22" customHeight="1">
      <x:c r="A669" s="33" t="str">
        <x:v>КЛ-031</x:v>
      </x:c>
      <x:c r="B669" s="33" t="str">
        <x:v>ООО «РеверсСнаб»</x:v>
      </x:c>
      <x:c r="C669" s="34" t="n">
        <x:v>45255</x:v>
      </x:c>
      <x:c r="D669" s="40" t="n">
        <x:v>99000</x:v>
      </x:c>
      <x:c r="E669" s="42" t="str">
        <x:v>Соколова Мария</x:v>
      </x:c>
      <x:c r="F669" s="41" t="n">
        <x:v>1</x:v>
      </x:c>
      <x:c r="G669" s="32" t="str">
        <x:v>Подшипники</x:v>
      </x:c>
      <x:c r="H669" s="41" t="n">
        <x:f>C669-C668</x:f>
        <x:v>30</x:v>
      </x:c>
    </x:row>
    <x:row r="670" ht="22" customHeight="1">
      <x:c r="A670" s="33" t="str">
        <x:v>КЛ-031</x:v>
      </x:c>
      <x:c r="B670" s="33" t="str">
        <x:v>ООО «РеверсСнаб»</x:v>
      </x:c>
      <x:c r="C670" s="34" t="n">
        <x:v>45285</x:v>
      </x:c>
      <x:c r="D670" s="40" t="n">
        <x:v>100000</x:v>
      </x:c>
      <x:c r="E670" s="42" t="str">
        <x:v>Соколова Мария</x:v>
      </x:c>
      <x:c r="F670" s="41" t="n">
        <x:v>1</x:v>
      </x:c>
      <x:c r="G670" s="32" t="str">
        <x:v>Подшипники</x:v>
      </x:c>
      <x:c r="H670" s="41" t="n">
        <x:f>C670-C669</x:f>
        <x:v>30</x:v>
      </x:c>
    </x:row>
    <x:row r="671" ht="22" customHeight="1">
      <x:c r="A671" s="33" t="str">
        <x:v>КЛ-031</x:v>
      </x:c>
      <x:c r="B671" s="33" t="str">
        <x:v>ООО «РеверсСнаб»</x:v>
      </x:c>
      <x:c r="C671" s="34" t="n">
        <x:v>45315</x:v>
      </x:c>
      <x:c r="D671" s="40" t="n">
        <x:v>101000</x:v>
      </x:c>
      <x:c r="E671" s="42" t="str">
        <x:v>Соколова Мария</x:v>
      </x:c>
      <x:c r="F671" s="41" t="n">
        <x:v>1</x:v>
      </x:c>
      <x:c r="G671" s="32" t="str">
        <x:v>Подшипники</x:v>
      </x:c>
      <x:c r="H671" s="41" t="n">
        <x:f>C671-C670</x:f>
        <x:v>30</x:v>
      </x:c>
    </x:row>
    <x:row r="672" ht="22" customHeight="1">
      <x:c r="A672" s="33" t="str">
        <x:v>КЛ-031</x:v>
      </x:c>
      <x:c r="B672" s="33" t="str">
        <x:v>ООО «РеверсСнаб»</x:v>
      </x:c>
      <x:c r="C672" s="34" t="n">
        <x:v>45345</x:v>
      </x:c>
      <x:c r="D672" s="40" t="n">
        <x:v>99000</x:v>
      </x:c>
      <x:c r="E672" s="42" t="str">
        <x:v>Соколова Мария</x:v>
      </x:c>
      <x:c r="F672" s="41" t="n">
        <x:v>1</x:v>
      </x:c>
      <x:c r="G672" s="32" t="str">
        <x:v>Подшипники</x:v>
      </x:c>
      <x:c r="H672" s="41" t="n">
        <x:f>C672-C671</x:f>
        <x:v>30</x:v>
      </x:c>
    </x:row>
    <x:row r="673" ht="22" customHeight="1">
      <x:c r="A673" s="33" t="str">
        <x:v>КЛ-031</x:v>
      </x:c>
      <x:c r="B673" s="33" t="str">
        <x:v>ООО «РеверсСнаб»</x:v>
      </x:c>
      <x:c r="C673" s="34" t="n">
        <x:v>45375</x:v>
      </x:c>
      <x:c r="D673" s="40" t="n">
        <x:v>100000</x:v>
      </x:c>
      <x:c r="E673" s="42" t="str">
        <x:v>Соколова Мария</x:v>
      </x:c>
      <x:c r="F673" s="41" t="n">
        <x:v>1</x:v>
      </x:c>
      <x:c r="G673" s="32" t="str">
        <x:v>Подшипники</x:v>
      </x:c>
      <x:c r="H673" s="41" t="n">
        <x:f>C673-C672</x:f>
        <x:v>30</x:v>
      </x:c>
    </x:row>
    <x:row r="674" ht="22" customHeight="1">
      <x:c r="A674" s="33" t="str">
        <x:v>КЛ-031</x:v>
      </x:c>
      <x:c r="B674" s="33" t="str">
        <x:v>ООО «РеверсСнаб»</x:v>
      </x:c>
      <x:c r="C674" s="34" t="n">
        <x:v>45405</x:v>
      </x:c>
      <x:c r="D674" s="40" t="n">
        <x:v>101000</x:v>
      </x:c>
      <x:c r="E674" s="42" t="str">
        <x:v>Соколова Мария</x:v>
      </x:c>
      <x:c r="F674" s="41" t="n">
        <x:v>1</x:v>
      </x:c>
      <x:c r="G674" s="32" t="str">
        <x:v>Подшипники</x:v>
      </x:c>
      <x:c r="H674" s="41" t="n">
        <x:f>C674-C673</x:f>
        <x:v>30</x:v>
      </x:c>
    </x:row>
    <x:row r="675" ht="22" customHeight="1">
      <x:c r="A675" s="33" t="str">
        <x:v>КЛ-031</x:v>
      </x:c>
      <x:c r="B675" s="33" t="str">
        <x:v>ООО «РеверсСнаб»</x:v>
      </x:c>
      <x:c r="C675" s="34" t="n">
        <x:v>45435</x:v>
      </x:c>
      <x:c r="D675" s="40" t="n">
        <x:v>99000</x:v>
      </x:c>
      <x:c r="E675" s="42" t="str">
        <x:v>Соколова Мария</x:v>
      </x:c>
      <x:c r="F675" s="41" t="n">
        <x:v>1</x:v>
      </x:c>
      <x:c r="G675" s="32" t="str">
        <x:v>Подшипники</x:v>
      </x:c>
      <x:c r="H675" s="41" t="n">
        <x:f>C675-C674</x:f>
        <x:v>30</x:v>
      </x:c>
    </x:row>
    <x:row r="676" ht="22" customHeight="1">
      <x:c r="A676" s="33" t="str">
        <x:v>КЛ-031</x:v>
      </x:c>
      <x:c r="B676" s="33" t="str">
        <x:v>ООО «РеверсСнаб»</x:v>
      </x:c>
      <x:c r="C676" s="34" t="n">
        <x:v>45465</x:v>
      </x:c>
      <x:c r="D676" s="40" t="n">
        <x:v>100000</x:v>
      </x:c>
      <x:c r="E676" s="42" t="str">
        <x:v>Соколова Мария</x:v>
      </x:c>
      <x:c r="F676" s="41" t="n">
        <x:v>1</x:v>
      </x:c>
      <x:c r="G676" s="32" t="str">
        <x:v>Подшипники</x:v>
      </x:c>
      <x:c r="H676" s="41" t="n">
        <x:f>C676-C675</x:f>
        <x:v>30</x:v>
      </x:c>
    </x:row>
    <x:row r="677" ht="22" customHeight="1">
      <x:c r="A677" s="33" t="str">
        <x:v>КЛ-031</x:v>
      </x:c>
      <x:c r="B677" s="33" t="str">
        <x:v>ООО «РеверсСнаб»</x:v>
      </x:c>
      <x:c r="C677" s="34" t="n">
        <x:v>45495</x:v>
      </x:c>
      <x:c r="D677" s="40" t="n">
        <x:v>101000</x:v>
      </x:c>
      <x:c r="E677" s="42" t="str">
        <x:v>Соколова Мария</x:v>
      </x:c>
      <x:c r="F677" s="41" t="n">
        <x:v>1</x:v>
      </x:c>
      <x:c r="G677" s="32" t="str">
        <x:v>Подшипники</x:v>
      </x:c>
      <x:c r="H677" s="41" t="n">
        <x:f>C677-C676</x:f>
        <x:v>30</x:v>
      </x:c>
    </x:row>
    <x:row r="678" ht="22" customHeight="1">
      <x:c r="A678" s="33" t="str">
        <x:v>КЛ-031</x:v>
      </x:c>
      <x:c r="B678" s="33" t="str">
        <x:v>ООО «РеверсСнаб»</x:v>
      </x:c>
      <x:c r="C678" s="34" t="n">
        <x:v>45525</x:v>
      </x:c>
      <x:c r="D678" s="40" t="n">
        <x:v>99000</x:v>
      </x:c>
      <x:c r="E678" s="42" t="str">
        <x:v>Соколова Мария</x:v>
      </x:c>
      <x:c r="F678" s="41" t="n">
        <x:v>1</x:v>
      </x:c>
      <x:c r="G678" s="32" t="str">
        <x:v>Подшипники</x:v>
      </x:c>
      <x:c r="H678" s="41" t="n">
        <x:f>C678-C677</x:f>
        <x:v>30</x:v>
      </x:c>
    </x:row>
    <x:row r="679" ht="22" customHeight="1">
      <x:c r="A679" s="33" t="str">
        <x:v>КЛ-031</x:v>
      </x:c>
      <x:c r="B679" s="33" t="str">
        <x:v>ООО «РеверсСнаб»</x:v>
      </x:c>
      <x:c r="C679" s="34" t="n">
        <x:v>45555</x:v>
      </x:c>
      <x:c r="D679" s="40" t="n">
        <x:v>100000</x:v>
      </x:c>
      <x:c r="E679" s="42" t="str">
        <x:v>Соколова Мария</x:v>
      </x:c>
      <x:c r="F679" s="41" t="n">
        <x:v>1</x:v>
      </x:c>
      <x:c r="G679" s="32" t="str">
        <x:v>Подшипники</x:v>
      </x:c>
      <x:c r="H679" s="41" t="n">
        <x:f>C679-C678</x:f>
        <x:v>30</x:v>
      </x:c>
    </x:row>
    <x:row r="680" ht="22" customHeight="1">
      <x:c r="A680" s="33" t="str">
        <x:v>КЛ-031</x:v>
      </x:c>
      <x:c r="B680" s="33" t="str">
        <x:v>ООО «РеверсСнаб»</x:v>
      </x:c>
      <x:c r="C680" s="34" t="n">
        <x:v>45585</x:v>
      </x:c>
      <x:c r="D680" s="40" t="n">
        <x:v>101000</x:v>
      </x:c>
      <x:c r="E680" s="42" t="str">
        <x:v>Соколова Мария</x:v>
      </x:c>
      <x:c r="F680" s="41" t="n">
        <x:v>1</x:v>
      </x:c>
      <x:c r="G680" s="32" t="str">
        <x:v>Подшипники</x:v>
      </x:c>
      <x:c r="H680" s="41" t="n">
        <x:f>C680-C679</x:f>
        <x:v>30</x:v>
      </x:c>
    </x:row>
    <x:row r="681" ht="22" customHeight="1">
      <x:c r="A681" s="33" t="str">
        <x:v>КЛ-031</x:v>
      </x:c>
      <x:c r="B681" s="33" t="str">
        <x:v>ООО «РеверсСнаб»</x:v>
      </x:c>
      <x:c r="C681" s="34" t="n">
        <x:v>45615</x:v>
      </x:c>
      <x:c r="D681" s="40" t="n">
        <x:v>99000</x:v>
      </x:c>
      <x:c r="E681" s="42" t="str">
        <x:v>Соколова Мария</x:v>
      </x:c>
      <x:c r="F681" s="41" t="n">
        <x:v>1</x:v>
      </x:c>
      <x:c r="G681" s="32" t="str">
        <x:v>Подшипники</x:v>
      </x:c>
      <x:c r="H681" s="41" t="n">
        <x:f>C681-C680</x:f>
        <x:v>30</x:v>
      </x:c>
    </x:row>
    <x:row r="682" ht="22" customHeight="1">
      <x:c r="A682" s="33" t="str">
        <x:v>КЛ-031</x:v>
      </x:c>
      <x:c r="B682" s="33" t="str">
        <x:v>ООО «РеверсСнаб»</x:v>
      </x:c>
      <x:c r="C682" s="34" t="n">
        <x:v>45645</x:v>
      </x:c>
      <x:c r="D682" s="40" t="n">
        <x:v>100000</x:v>
      </x:c>
      <x:c r="E682" s="42" t="str">
        <x:v>Соколова Мария</x:v>
      </x:c>
      <x:c r="F682" s="41" t="n">
        <x:v>1</x:v>
      </x:c>
      <x:c r="G682" s="32" t="str">
        <x:v>Подшипники</x:v>
      </x:c>
      <x:c r="H682" s="41" t="n">
        <x:f>C682-C681</x:f>
        <x:v>30</x:v>
      </x:c>
    </x:row>
    <x:row r="683" ht="22" customHeight="1">
      <x:c r="A683" s="33" t="str">
        <x:v>КЛ-031</x:v>
      </x:c>
      <x:c r="B683" s="33" t="str">
        <x:v>ООО «РеверсСнаб»</x:v>
      </x:c>
      <x:c r="C683" s="34" t="n">
        <x:v>45675</x:v>
      </x:c>
      <x:c r="D683" s="40" t="n">
        <x:v>101000</x:v>
      </x:c>
      <x:c r="E683" s="42" t="str">
        <x:v>Соколова Мария</x:v>
      </x:c>
      <x:c r="F683" s="41" t="n">
        <x:v>1</x:v>
      </x:c>
      <x:c r="G683" s="32" t="str">
        <x:v>Подшипники</x:v>
      </x:c>
      <x:c r="H683" s="41" t="n">
        <x:f>C683-C682</x:f>
        <x:v>30</x:v>
      </x:c>
    </x:row>
    <x:row r="684" ht="22" customHeight="1">
      <x:c r="A684" s="33" t="str">
        <x:v>КЛ-031</x:v>
      </x:c>
      <x:c r="B684" s="33" t="str">
        <x:v>ООО «РеверсСнаб»</x:v>
      </x:c>
      <x:c r="C684" s="34" t="n">
        <x:v>45705</x:v>
      </x:c>
      <x:c r="D684" s="40" t="n">
        <x:v>99000</x:v>
      </x:c>
      <x:c r="E684" s="42" t="str">
        <x:v>Соколова Мария</x:v>
      </x:c>
      <x:c r="F684" s="41" t="n">
        <x:v>1</x:v>
      </x:c>
      <x:c r="G684" s="32" t="str">
        <x:v>Подшипники</x:v>
      </x:c>
      <x:c r="H684" s="41" t="n">
        <x:f>C684-C683</x:f>
        <x:v>30</x:v>
      </x:c>
    </x:row>
    <x:row r="685" ht="22" customHeight="1">
      <x:c r="A685" s="33" t="str">
        <x:v>КЛ-031</x:v>
      </x:c>
      <x:c r="B685" s="33" t="str">
        <x:v>ООО «РеверсСнаб»</x:v>
      </x:c>
      <x:c r="C685" s="34" t="n">
        <x:v>45735</x:v>
      </x:c>
      <x:c r="D685" s="40" t="n">
        <x:v>100000</x:v>
      </x:c>
      <x:c r="E685" s="42" t="str">
        <x:v>Соколова Мария</x:v>
      </x:c>
      <x:c r="F685" s="41" t="n">
        <x:v>1</x:v>
      </x:c>
      <x:c r="G685" s="32" t="str">
        <x:v>Подшипники</x:v>
      </x:c>
      <x:c r="H685" s="41" t="n">
        <x:f>C685-C684</x:f>
        <x:v>30</x:v>
      </x:c>
    </x:row>
    <x:row r="686" ht="22" customHeight="1">
      <x:c r="A686" s="33" t="str">
        <x:v>КЛ-031</x:v>
      </x:c>
      <x:c r="B686" s="33" t="str">
        <x:v>ООО «РеверсСнаб»</x:v>
      </x:c>
      <x:c r="C686" s="34" t="n">
        <x:v>45765</x:v>
      </x:c>
      <x:c r="D686" s="40" t="n">
        <x:v>101000</x:v>
      </x:c>
      <x:c r="E686" s="42" t="str">
        <x:v>Соколова Мария</x:v>
      </x:c>
      <x:c r="F686" s="41" t="n">
        <x:v>1</x:v>
      </x:c>
      <x:c r="G686" s="32" t="str">
        <x:v>Подшипники</x:v>
      </x:c>
      <x:c r="H686" s="41" t="n">
        <x:f>C686-C685</x:f>
        <x:v>30</x:v>
      </x:c>
    </x:row>
    <x:row r="687" ht="22" customHeight="1">
      <x:c r="A687" s="33" t="str">
        <x:v>КЛ-031</x:v>
      </x:c>
      <x:c r="B687" s="33" t="str">
        <x:v>ООО «РеверсСнаб»</x:v>
      </x:c>
      <x:c r="C687" s="34" t="n">
        <x:v>45795</x:v>
      </x:c>
      <x:c r="D687" s="40" t="n">
        <x:v>99000</x:v>
      </x:c>
      <x:c r="E687" s="42" t="str">
        <x:v>Соколова Мария</x:v>
      </x:c>
      <x:c r="F687" s="41" t="n">
        <x:v>1</x:v>
      </x:c>
      <x:c r="G687" s="32" t="str">
        <x:v>Подшипники</x:v>
      </x:c>
      <x:c r="H687" s="41" t="n">
        <x:f>C687-C686</x:f>
        <x:v>30</x:v>
      </x:c>
    </x:row>
    <x:row r="688" ht="22" customHeight="1">
      <x:c r="A688" s="33" t="str">
        <x:v>КЛ-031</x:v>
      </x:c>
      <x:c r="B688" s="33" t="str">
        <x:v>ООО «РеверсСнаб»</x:v>
      </x:c>
      <x:c r="C688" s="34" t="n">
        <x:v>45825</x:v>
      </x:c>
      <x:c r="D688" s="40" t="n">
        <x:v>100000</x:v>
      </x:c>
      <x:c r="E688" s="42" t="str">
        <x:v>Соколова Мария</x:v>
      </x:c>
      <x:c r="F688" s="41" t="n">
        <x:v>1</x:v>
      </x:c>
      <x:c r="G688" s="32" t="str">
        <x:v>Подшипники</x:v>
      </x:c>
      <x:c r="H688" s="41" t="n">
        <x:f>C688-C687</x:f>
        <x:v>30</x:v>
      </x:c>
    </x:row>
    <x:row r="689" ht="22" customHeight="1">
      <x:c r="A689" s="33" t="str">
        <x:v>КЛ-031</x:v>
      </x:c>
      <x:c r="B689" s="33" t="str">
        <x:v>ООО «РеверсСнаб»</x:v>
      </x:c>
      <x:c r="C689" s="34" t="n">
        <x:v>45855</x:v>
      </x:c>
      <x:c r="D689" s="40" t="n">
        <x:v>101000</x:v>
      </x:c>
      <x:c r="E689" s="42" t="str">
        <x:v>Соколова Мария</x:v>
      </x:c>
      <x:c r="F689" s="41" t="n">
        <x:v>1</x:v>
      </x:c>
      <x:c r="G689" s="32" t="str">
        <x:v>Подшипники</x:v>
      </x:c>
      <x:c r="H689" s="41" t="n">
        <x:f>C689-C688</x:f>
        <x:v>30</x:v>
      </x:c>
    </x:row>
    <x:row r="690" ht="22" customHeight="1">
      <x:c r="A690" s="33" t="str">
        <x:v>КЛ-031</x:v>
      </x:c>
      <x:c r="B690" s="33" t="str">
        <x:v>ООО «РеверсСнаб»</x:v>
      </x:c>
      <x:c r="C690" s="34" t="n">
        <x:v>45885</x:v>
      </x:c>
      <x:c r="D690" s="40" t="n">
        <x:v>99000</x:v>
      </x:c>
      <x:c r="E690" s="42" t="str">
        <x:v>Соколова Мария</x:v>
      </x:c>
      <x:c r="F690" s="41" t="n">
        <x:v>1</x:v>
      </x:c>
      <x:c r="G690" s="32" t="str">
        <x:v>Подшипники</x:v>
      </x:c>
      <x:c r="H690" s="41" t="n">
        <x:f>C690-C689</x:f>
        <x:v>30</x:v>
      </x:c>
    </x:row>
    <x:row r="691" ht="22" customHeight="1">
      <x:c r="A691" s="33" t="str">
        <x:v>КЛ-031</x:v>
      </x:c>
      <x:c r="B691" s="33" t="str">
        <x:v>ООО «РеверсСнаб»</x:v>
      </x:c>
      <x:c r="C691" s="34" t="n">
        <x:v>45915</x:v>
      </x:c>
      <x:c r="D691" s="40" t="n">
        <x:v>100000</x:v>
      </x:c>
      <x:c r="E691" s="42" t="str">
        <x:v>Соколова Мария</x:v>
      </x:c>
      <x:c r="F691" s="41" t="n">
        <x:v>1</x:v>
      </x:c>
      <x:c r="G691" s="32" t="str">
        <x:v>Подшипники</x:v>
      </x:c>
      <x:c r="H691" s="41" t="n">
        <x:f>C691-C690</x:f>
        <x:v>30</x:v>
      </x:c>
    </x:row>
    <x:row r="692" ht="22" customHeight="1">
      <x:c r="A692" s="33" t="str">
        <x:v>КЛ-031</x:v>
      </x:c>
      <x:c r="B692" s="33" t="str">
        <x:v>ООО «РеверсСнаб»</x:v>
      </x:c>
      <x:c r="C692" s="34" t="n">
        <x:v>45945</x:v>
      </x:c>
      <x:c r="D692" s="40" t="n">
        <x:v>101000</x:v>
      </x:c>
      <x:c r="E692" s="42" t="str">
        <x:v>Соколова Мария</x:v>
      </x:c>
      <x:c r="F692" s="41" t="n">
        <x:v>1</x:v>
      </x:c>
      <x:c r="G692" s="32" t="str">
        <x:v>Подшипники</x:v>
      </x:c>
      <x:c r="H692" s="41" t="n">
        <x:f>C692-C691</x:f>
        <x:v>30</x:v>
      </x:c>
    </x:row>
    <x:row r="693" ht="22" customHeight="1">
      <x:c r="A693" s="33" t="str">
        <x:v>КЛ-031</x:v>
      </x:c>
      <x:c r="B693" s="33" t="str">
        <x:v>ООО «РеверсСнаб»</x:v>
      </x:c>
      <x:c r="C693" s="34" t="n">
        <x:v>45975</x:v>
      </x:c>
      <x:c r="D693" s="40" t="n">
        <x:v>99000</x:v>
      </x:c>
      <x:c r="E693" s="42" t="str">
        <x:v>Соколова Мария</x:v>
      </x:c>
      <x:c r="F693" s="41" t="n">
        <x:v>1</x:v>
      </x:c>
      <x:c r="G693" s="32" t="str">
        <x:v>Подшипники</x:v>
      </x:c>
      <x:c r="H693" s="41" t="n">
        <x:f>C693-C692</x:f>
        <x:v>30</x:v>
      </x:c>
    </x:row>
    <x:row r="694" ht="22" customHeight="1">
      <x:c r="A694" s="33" t="str">
        <x:v>КЛ-031</x:v>
      </x:c>
      <x:c r="B694" s="33" t="str">
        <x:v>ООО «РеверсСнаб»</x:v>
      </x:c>
      <x:c r="C694" s="34" t="n">
        <x:v>46005</x:v>
      </x:c>
      <x:c r="D694" s="40" t="n">
        <x:v>100000</x:v>
      </x:c>
      <x:c r="E694" s="42" t="str">
        <x:v>Соколова Мария</x:v>
      </x:c>
      <x:c r="F694" s="41" t="n">
        <x:v>1</x:v>
      </x:c>
      <x:c r="G694" s="32" t="str">
        <x:v>Подшипники</x:v>
      </x:c>
      <x:c r="H694" s="41" t="n">
        <x:f>C694-C693</x:f>
        <x:v>30</x:v>
      </x:c>
    </x:row>
    <x:row r="695" ht="22" customHeight="1">
      <x:c r="A695" s="33" t="str">
        <x:v>КЛ-031</x:v>
      </x:c>
      <x:c r="B695" s="33" t="str">
        <x:v>ООО «РеверсСнаб»</x:v>
      </x:c>
      <x:c r="C695" s="34" t="n">
        <x:v>46035</x:v>
      </x:c>
      <x:c r="D695" s="40" t="n">
        <x:v>101000</x:v>
      </x:c>
      <x:c r="E695" s="42" t="str">
        <x:v>Соколова Мария</x:v>
      </x:c>
      <x:c r="F695" s="41" t="n">
        <x:v>1</x:v>
      </x:c>
      <x:c r="G695" s="32" t="str">
        <x:v>Подшипники</x:v>
      </x:c>
      <x:c r="H695" s="41" t="n">
        <x:f>C695-C694</x:f>
        <x:v>30</x:v>
      </x:c>
    </x:row>
    <x:row r="696" ht="22" customHeight="1">
      <x:c r="A696" s="33" t="str">
        <x:v>КЛ-031</x:v>
      </x:c>
      <x:c r="B696" s="33" t="str">
        <x:v>ООО «РеверсСнаб»</x:v>
      </x:c>
      <x:c r="C696" s="34" t="n">
        <x:v>46065</x:v>
      </x:c>
      <x:c r="D696" s="40" t="n">
        <x:v>99000</x:v>
      </x:c>
      <x:c r="E696" s="42" t="str">
        <x:v>Соколова Мария</x:v>
      </x:c>
      <x:c r="F696" s="41" t="n">
        <x:v>1</x:v>
      </x:c>
      <x:c r="G696" s="32" t="str">
        <x:v>Подшипники</x:v>
      </x:c>
      <x:c r="H696" s="41" t="n">
        <x:f>C696-C695</x:f>
        <x:v>30</x:v>
      </x:c>
    </x:row>
    <x:row r="697" ht="22" customHeight="1">
      <x:c r="A697" s="33" t="str">
        <x:v>КЛ-031</x:v>
      </x:c>
      <x:c r="B697" s="33" t="str">
        <x:v>ООО «РеверсСнаб»</x:v>
      </x:c>
      <x:c r="C697" s="34" t="n">
        <x:v>46095</x:v>
      </x:c>
      <x:c r="D697" s="40" t="n">
        <x:v>100000</x:v>
      </x:c>
      <x:c r="E697" s="42" t="str">
        <x:v>Соколова Мария</x:v>
      </x:c>
      <x:c r="F697" s="41" t="n">
        <x:v>1</x:v>
      </x:c>
      <x:c r="G697" s="32" t="str">
        <x:v>Подшипники</x:v>
      </x:c>
      <x:c r="H697" s="41" t="n">
        <x:f>C697-C696</x:f>
        <x:v>30</x:v>
      </x:c>
    </x:row>
    <x:row r="698" ht="22" customHeight="1">
      <x:c r="A698" s="33" t="str">
        <x:v>КЛ-031</x:v>
      </x:c>
      <x:c r="B698" s="33" t="str">
        <x:v>ООО «РеверсСнаб»</x:v>
      </x:c>
      <x:c r="C698" s="34" t="n">
        <x:v>46125</x:v>
      </x:c>
      <x:c r="D698" s="40" t="n">
        <x:v>101000</x:v>
      </x:c>
      <x:c r="E698" s="42" t="str">
        <x:v>Соколова Мария</x:v>
      </x:c>
      <x:c r="F698" s="41" t="n">
        <x:v>1</x:v>
      </x:c>
      <x:c r="G698" s="32" t="str">
        <x:v>Подшипники</x:v>
      </x:c>
      <x:c r="H698" s="41" t="n">
        <x:f>C698-C697</x:f>
        <x:v>30</x:v>
      </x:c>
    </x:row>
    <x:row r="699" ht="22" customHeight="1">
      <x:c r="A699" s="33" t="str">
        <x:v>КЛ-031</x:v>
      </x:c>
      <x:c r="B699" s="33" t="str">
        <x:v>ООО «РеверсСнаб»</x:v>
      </x:c>
      <x:c r="C699" s="34" t="n">
        <x:v>46155</x:v>
      </x:c>
      <x:c r="D699" s="40" t="n">
        <x:v>99000</x:v>
      </x:c>
      <x:c r="E699" s="42" t="str">
        <x:v>Соколова Мария</x:v>
      </x:c>
      <x:c r="F699" s="41" t="n">
        <x:v>1</x:v>
      </x:c>
      <x:c r="G699" s="32" t="str">
        <x:v>Подшипники</x:v>
      </x:c>
      <x:c r="H699" s="41" t="n">
        <x:f>C699-C698</x:f>
        <x:v>30</x:v>
      </x:c>
    </x:row>
    <x:row r="700" ht="22" customHeight="1">
      <x:c r="A700" s="33" t="str">
        <x:v>КЛ-031</x:v>
      </x:c>
      <x:c r="B700" s="33" t="str">
        <x:v>ООО «РеверсСнаб»</x:v>
      </x:c>
      <x:c r="C700" s="34" t="n">
        <x:v>46185</x:v>
      </x:c>
      <x:c r="D700" s="40" t="n">
        <x:v>100000</x:v>
      </x:c>
      <x:c r="E700" s="42" t="str">
        <x:v>Соколова Мария</x:v>
      </x:c>
      <x:c r="F700" s="41" t="n">
        <x:v>1</x:v>
      </x:c>
      <x:c r="G700" s="32" t="str">
        <x:v>Подшипники</x:v>
      </x:c>
      <x:c r="H700" s="41" t="n">
        <x:f>C700-C699</x:f>
        <x:v>30</x:v>
      </x:c>
    </x:row>
    <x:row r="701" ht="22" customHeight="1">
      <x:c r="A701" s="33" t="str">
        <x:v>КЛ-032</x:v>
      </x:c>
      <x:c r="B701" s="33" t="str">
        <x:v>ООО «ДеньКомплект»</x:v>
      </x:c>
      <x:c r="C701" s="34" t="n">
        <x:v>45180</x:v>
      </x:c>
      <x:c r="D701" s="40" t="n">
        <x:v>579600</x:v>
      </x:c>
      <x:c r="E701" s="42" t="str">
        <x:v>Кузнецов Павел</x:v>
      </x:c>
      <x:c r="F701" s="41" t="n">
        <x:v>3</x:v>
      </x:c>
      <x:c r="G701" s="32" t="str">
        <x:v>Крепёж</x:v>
      </x:c>
      <x:c r="H701" s="41"/>
    </x:row>
    <x:row r="702" ht="22" customHeight="1">
      <x:c r="A702" s="33" t="str">
        <x:v>КЛ-032</x:v>
      </x:c>
      <x:c r="B702" s="33" t="str">
        <x:v>ООО «ДеньКомплект»</x:v>
      </x:c>
      <x:c r="C702" s="34" t="n">
        <x:v>45210</x:v>
      </x:c>
      <x:c r="D702" s="40" t="n">
        <x:v>415000</x:v>
      </x:c>
      <x:c r="E702" s="42" t="str">
        <x:v>Кузнецов Павел</x:v>
      </x:c>
      <x:c r="F702" s="41" t="n">
        <x:v>1</x:v>
      </x:c>
      <x:c r="G702" s="32" t="str">
        <x:v>Крепёж</x:v>
      </x:c>
      <x:c r="H702" s="41" t="n">
        <x:f>C702-C701</x:f>
        <x:v>30</x:v>
      </x:c>
    </x:row>
    <x:row r="703" ht="22" customHeight="1">
      <x:c r="A703" s="33" t="str">
        <x:v>КЛ-032</x:v>
      </x:c>
      <x:c r="B703" s="33" t="str">
        <x:v>ООО «ДеньКомплект»</x:v>
      </x:c>
      <x:c r="C703" s="34" t="n">
        <x:v>45240</x:v>
      </x:c>
      <x:c r="D703" s="40" t="n">
        <x:v>413000</x:v>
      </x:c>
      <x:c r="E703" s="42" t="str">
        <x:v>Кузнецов Павел</x:v>
      </x:c>
      <x:c r="F703" s="41" t="n">
        <x:v>1</x:v>
      </x:c>
      <x:c r="G703" s="32" t="str">
        <x:v>Крепёж</x:v>
      </x:c>
      <x:c r="H703" s="41" t="n">
        <x:f>C703-C702</x:f>
        <x:v>30</x:v>
      </x:c>
    </x:row>
    <x:row r="704" ht="22" customHeight="1">
      <x:c r="A704" s="33" t="str">
        <x:v>КЛ-032</x:v>
      </x:c>
      <x:c r="B704" s="33" t="str">
        <x:v>ООО «ДеньКомплект»</x:v>
      </x:c>
      <x:c r="C704" s="34" t="n">
        <x:v>45270</x:v>
      </x:c>
      <x:c r="D704" s="40" t="n">
        <x:v>579600</x:v>
      </x:c>
      <x:c r="E704" s="42" t="str">
        <x:v>Кузнецов Павел</x:v>
      </x:c>
      <x:c r="F704" s="41" t="n">
        <x:v>3</x:v>
      </x:c>
      <x:c r="G704" s="32" t="str">
        <x:v>Крепёж</x:v>
      </x:c>
      <x:c r="H704" s="41" t="n">
        <x:f>C704-C703</x:f>
        <x:v>30</x:v>
      </x:c>
    </x:row>
    <x:row r="705" ht="22" customHeight="1">
      <x:c r="A705" s="33" t="str">
        <x:v>КЛ-032</x:v>
      </x:c>
      <x:c r="B705" s="33" t="str">
        <x:v>ООО «ДеньКомплект»</x:v>
      </x:c>
      <x:c r="C705" s="34" t="n">
        <x:v>45300</x:v>
      </x:c>
      <x:c r="D705" s="40" t="n">
        <x:v>415000</x:v>
      </x:c>
      <x:c r="E705" s="42" t="str">
        <x:v>Кузнецов Павел</x:v>
      </x:c>
      <x:c r="F705" s="41" t="n">
        <x:v>1</x:v>
      </x:c>
      <x:c r="G705" s="32" t="str">
        <x:v>Крепёж</x:v>
      </x:c>
      <x:c r="H705" s="41" t="n">
        <x:f>C705-C704</x:f>
        <x:v>30</x:v>
      </x:c>
    </x:row>
    <x:row r="706" ht="22" customHeight="1">
      <x:c r="A706" s="33" t="str">
        <x:v>КЛ-032</x:v>
      </x:c>
      <x:c r="B706" s="33" t="str">
        <x:v>ООО «ДеньКомплект»</x:v>
      </x:c>
      <x:c r="C706" s="34" t="n">
        <x:v>45330</x:v>
      </x:c>
      <x:c r="D706" s="40" t="n">
        <x:v>413000</x:v>
      </x:c>
      <x:c r="E706" s="42" t="str">
        <x:v>Кузнецов Павел</x:v>
      </x:c>
      <x:c r="F706" s="41" t="n">
        <x:v>1</x:v>
      </x:c>
      <x:c r="G706" s="32" t="str">
        <x:v>Крепёж</x:v>
      </x:c>
      <x:c r="H706" s="41" t="n">
        <x:f>C706-C705</x:f>
        <x:v>30</x:v>
      </x:c>
    </x:row>
    <x:row r="707" ht="22" customHeight="1">
      <x:c r="A707" s="33" t="str">
        <x:v>КЛ-032</x:v>
      </x:c>
      <x:c r="B707" s="33" t="str">
        <x:v>ООО «ДеньКомплект»</x:v>
      </x:c>
      <x:c r="C707" s="34" t="n">
        <x:v>45360</x:v>
      </x:c>
      <x:c r="D707" s="40" t="n">
        <x:v>579600</x:v>
      </x:c>
      <x:c r="E707" s="42" t="str">
        <x:v>Кузнецов Павел</x:v>
      </x:c>
      <x:c r="F707" s="41" t="n">
        <x:v>3</x:v>
      </x:c>
      <x:c r="G707" s="32" t="str">
        <x:v>Крепёж</x:v>
      </x:c>
      <x:c r="H707" s="41" t="n">
        <x:f>C707-C706</x:f>
        <x:v>30</x:v>
      </x:c>
    </x:row>
    <x:row r="708" ht="22" customHeight="1">
      <x:c r="A708" s="33" t="str">
        <x:v>КЛ-032</x:v>
      </x:c>
      <x:c r="B708" s="33" t="str">
        <x:v>ООО «ДеньКомплект»</x:v>
      </x:c>
      <x:c r="C708" s="34" t="n">
        <x:v>45390</x:v>
      </x:c>
      <x:c r="D708" s="40" t="n">
        <x:v>415000</x:v>
      </x:c>
      <x:c r="E708" s="42" t="str">
        <x:v>Кузнецов Павел</x:v>
      </x:c>
      <x:c r="F708" s="41" t="n">
        <x:v>1</x:v>
      </x:c>
      <x:c r="G708" s="32" t="str">
        <x:v>Крепёж</x:v>
      </x:c>
      <x:c r="H708" s="41" t="n">
        <x:f>C708-C707</x:f>
        <x:v>30</x:v>
      </x:c>
    </x:row>
    <x:row r="709" ht="22" customHeight="1">
      <x:c r="A709" s="33" t="str">
        <x:v>КЛ-032</x:v>
      </x:c>
      <x:c r="B709" s="33" t="str">
        <x:v>ООО «ДеньКомплект»</x:v>
      </x:c>
      <x:c r="C709" s="34" t="n">
        <x:v>45420</x:v>
      </x:c>
      <x:c r="D709" s="40" t="n">
        <x:v>413000</x:v>
      </x:c>
      <x:c r="E709" s="42" t="str">
        <x:v>Кузнецов Павел</x:v>
      </x:c>
      <x:c r="F709" s="41" t="n">
        <x:v>1</x:v>
      </x:c>
      <x:c r="G709" s="32" t="str">
        <x:v>Крепёж</x:v>
      </x:c>
      <x:c r="H709" s="41" t="n">
        <x:f>C709-C708</x:f>
        <x:v>30</x:v>
      </x:c>
    </x:row>
    <x:row r="710" ht="22" customHeight="1">
      <x:c r="A710" s="33" t="str">
        <x:v>КЛ-032</x:v>
      </x:c>
      <x:c r="B710" s="33" t="str">
        <x:v>ООО «ДеньКомплект»</x:v>
      </x:c>
      <x:c r="C710" s="34" t="n">
        <x:v>45450</x:v>
      </x:c>
      <x:c r="D710" s="40" t="n">
        <x:v>579600</x:v>
      </x:c>
      <x:c r="E710" s="42" t="str">
        <x:v>Кузнецов Павел</x:v>
      </x:c>
      <x:c r="F710" s="41" t="n">
        <x:v>3</x:v>
      </x:c>
      <x:c r="G710" s="32" t="str">
        <x:v>Крепёж</x:v>
      </x:c>
      <x:c r="H710" s="41" t="n">
        <x:f>C710-C709</x:f>
        <x:v>30</x:v>
      </x:c>
    </x:row>
    <x:row r="711" ht="22" customHeight="1">
      <x:c r="A711" s="33" t="str">
        <x:v>КЛ-032</x:v>
      </x:c>
      <x:c r="B711" s="33" t="str">
        <x:v>ООО «ДеньКомплект»</x:v>
      </x:c>
      <x:c r="C711" s="34" t="n">
        <x:v>45480</x:v>
      </x:c>
      <x:c r="D711" s="40" t="n">
        <x:v>415000</x:v>
      </x:c>
      <x:c r="E711" s="42" t="str">
        <x:v>Кузнецов Павел</x:v>
      </x:c>
      <x:c r="F711" s="41" t="n">
        <x:v>1</x:v>
      </x:c>
      <x:c r="G711" s="32" t="str">
        <x:v>Крепёж</x:v>
      </x:c>
      <x:c r="H711" s="41" t="n">
        <x:f>C711-C710</x:f>
        <x:v>30</x:v>
      </x:c>
    </x:row>
    <x:row r="712" ht="22" customHeight="1">
      <x:c r="A712" s="33" t="str">
        <x:v>КЛ-032</x:v>
      </x:c>
      <x:c r="B712" s="33" t="str">
        <x:v>ООО «ДеньКомплект»</x:v>
      </x:c>
      <x:c r="C712" s="34" t="n">
        <x:v>45510</x:v>
      </x:c>
      <x:c r="D712" s="40" t="n">
        <x:v>413000</x:v>
      </x:c>
      <x:c r="E712" s="42" t="str">
        <x:v>Кузнецов Павел</x:v>
      </x:c>
      <x:c r="F712" s="41" t="n">
        <x:v>1</x:v>
      </x:c>
      <x:c r="G712" s="32" t="str">
        <x:v>Крепёж</x:v>
      </x:c>
      <x:c r="H712" s="41" t="n">
        <x:f>C712-C711</x:f>
        <x:v>30</x:v>
      </x:c>
    </x:row>
    <x:row r="713" ht="22" customHeight="1">
      <x:c r="A713" s="33" t="str">
        <x:v>КЛ-032</x:v>
      </x:c>
      <x:c r="B713" s="33" t="str">
        <x:v>ООО «ДеньКомплект»</x:v>
      </x:c>
      <x:c r="C713" s="34" t="n">
        <x:v>45540</x:v>
      </x:c>
      <x:c r="D713" s="40" t="n">
        <x:v>579600</x:v>
      </x:c>
      <x:c r="E713" s="42" t="str">
        <x:v>Кузнецов Павел</x:v>
      </x:c>
      <x:c r="F713" s="41" t="n">
        <x:v>3</x:v>
      </x:c>
      <x:c r="G713" s="32" t="str">
        <x:v>Крепёж</x:v>
      </x:c>
      <x:c r="H713" s="41" t="n">
        <x:f>C713-C712</x:f>
        <x:v>30</x:v>
      </x:c>
    </x:row>
    <x:row r="714" ht="22" customHeight="1">
      <x:c r="A714" s="33" t="str">
        <x:v>КЛ-032</x:v>
      </x:c>
      <x:c r="B714" s="33" t="str">
        <x:v>ООО «ДеньКомплект»</x:v>
      </x:c>
      <x:c r="C714" s="34" t="n">
        <x:v>45570</x:v>
      </x:c>
      <x:c r="D714" s="40" t="n">
        <x:v>415000</x:v>
      </x:c>
      <x:c r="E714" s="42" t="str">
        <x:v>Кузнецов Павел</x:v>
      </x:c>
      <x:c r="F714" s="41" t="n">
        <x:v>1</x:v>
      </x:c>
      <x:c r="G714" s="32" t="str">
        <x:v>Крепёж</x:v>
      </x:c>
      <x:c r="H714" s="41" t="n">
        <x:f>C714-C713</x:f>
        <x:v>30</x:v>
      </x:c>
    </x:row>
    <x:row r="715" ht="22" customHeight="1">
      <x:c r="A715" s="33" t="str">
        <x:v>КЛ-032</x:v>
      </x:c>
      <x:c r="B715" s="33" t="str">
        <x:v>ООО «ДеньКомплект»</x:v>
      </x:c>
      <x:c r="C715" s="34" t="n">
        <x:v>45600</x:v>
      </x:c>
      <x:c r="D715" s="40" t="n">
        <x:v>413000</x:v>
      </x:c>
      <x:c r="E715" s="42" t="str">
        <x:v>Кузнецов Павел</x:v>
      </x:c>
      <x:c r="F715" s="41" t="n">
        <x:v>1</x:v>
      </x:c>
      <x:c r="G715" s="32" t="str">
        <x:v>Крепёж</x:v>
      </x:c>
      <x:c r="H715" s="41" t="n">
        <x:f>C715-C714</x:f>
        <x:v>30</x:v>
      </x:c>
    </x:row>
    <x:row r="716" ht="22" customHeight="1">
      <x:c r="A716" s="33" t="str">
        <x:v>КЛ-032</x:v>
      </x:c>
      <x:c r="B716" s="33" t="str">
        <x:v>ООО «ДеньКомплект»</x:v>
      </x:c>
      <x:c r="C716" s="34" t="n">
        <x:v>45630</x:v>
      </x:c>
      <x:c r="D716" s="40" t="n">
        <x:v>579600</x:v>
      </x:c>
      <x:c r="E716" s="42" t="str">
        <x:v>Кузнецов Павел</x:v>
      </x:c>
      <x:c r="F716" s="41" t="n">
        <x:v>3</x:v>
      </x:c>
      <x:c r="G716" s="32" t="str">
        <x:v>Крепёж</x:v>
      </x:c>
      <x:c r="H716" s="41" t="n">
        <x:f>C716-C715</x:f>
        <x:v>30</x:v>
      </x:c>
    </x:row>
    <x:row r="717" ht="22" customHeight="1">
      <x:c r="A717" s="33" t="str">
        <x:v>КЛ-032</x:v>
      </x:c>
      <x:c r="B717" s="33" t="str">
        <x:v>ООО «ДеньКомплект»</x:v>
      </x:c>
      <x:c r="C717" s="34" t="n">
        <x:v>45660</x:v>
      </x:c>
      <x:c r="D717" s="40" t="n">
        <x:v>415000</x:v>
      </x:c>
      <x:c r="E717" s="42" t="str">
        <x:v>Кузнецов Павел</x:v>
      </x:c>
      <x:c r="F717" s="41" t="n">
        <x:v>1</x:v>
      </x:c>
      <x:c r="G717" s="32" t="str">
        <x:v>Крепёж</x:v>
      </x:c>
      <x:c r="H717" s="41" t="n">
        <x:f>C717-C716</x:f>
        <x:v>30</x:v>
      </x:c>
    </x:row>
    <x:row r="718" ht="22" customHeight="1">
      <x:c r="A718" s="33" t="str">
        <x:v>КЛ-032</x:v>
      </x:c>
      <x:c r="B718" s="33" t="str">
        <x:v>ООО «ДеньКомплект»</x:v>
      </x:c>
      <x:c r="C718" s="34" t="n">
        <x:v>45690</x:v>
      </x:c>
      <x:c r="D718" s="40" t="n">
        <x:v>413000</x:v>
      </x:c>
      <x:c r="E718" s="42" t="str">
        <x:v>Кузнецов Павел</x:v>
      </x:c>
      <x:c r="F718" s="41" t="n">
        <x:v>1</x:v>
      </x:c>
      <x:c r="G718" s="32" t="str">
        <x:v>Крепёж</x:v>
      </x:c>
      <x:c r="H718" s="41" t="n">
        <x:f>C718-C717</x:f>
        <x:v>30</x:v>
      </x:c>
    </x:row>
    <x:row r="719" ht="22" customHeight="1">
      <x:c r="A719" s="33" t="str">
        <x:v>КЛ-032</x:v>
      </x:c>
      <x:c r="B719" s="33" t="str">
        <x:v>ООО «ДеньКомплект»</x:v>
      </x:c>
      <x:c r="C719" s="34" t="n">
        <x:v>45720</x:v>
      </x:c>
      <x:c r="D719" s="40" t="n">
        <x:v>579600</x:v>
      </x:c>
      <x:c r="E719" s="42" t="str">
        <x:v>Кузнецов Павел</x:v>
      </x:c>
      <x:c r="F719" s="41" t="n">
        <x:v>3</x:v>
      </x:c>
      <x:c r="G719" s="32" t="str">
        <x:v>Крепёж</x:v>
      </x:c>
      <x:c r="H719" s="41" t="n">
        <x:f>C719-C718</x:f>
        <x:v>30</x:v>
      </x:c>
    </x:row>
    <x:row r="720" ht="22" customHeight="1">
      <x:c r="A720" s="33" t="str">
        <x:v>КЛ-032</x:v>
      </x:c>
      <x:c r="B720" s="33" t="str">
        <x:v>ООО «ДеньКомплект»</x:v>
      </x:c>
      <x:c r="C720" s="34" t="n">
        <x:v>45750</x:v>
      </x:c>
      <x:c r="D720" s="40" t="n">
        <x:v>415000</x:v>
      </x:c>
      <x:c r="E720" s="42" t="str">
        <x:v>Кузнецов Павел</x:v>
      </x:c>
      <x:c r="F720" s="41" t="n">
        <x:v>1</x:v>
      </x:c>
      <x:c r="G720" s="32" t="str">
        <x:v>Крепёж</x:v>
      </x:c>
      <x:c r="H720" s="41" t="n">
        <x:f>C720-C719</x:f>
        <x:v>30</x:v>
      </x:c>
    </x:row>
    <x:row r="721" ht="22" customHeight="1">
      <x:c r="A721" s="33" t="str">
        <x:v>КЛ-032</x:v>
      </x:c>
      <x:c r="B721" s="33" t="str">
        <x:v>ООО «ДеньКомплект»</x:v>
      </x:c>
      <x:c r="C721" s="34" t="n">
        <x:v>45780</x:v>
      </x:c>
      <x:c r="D721" s="40" t="n">
        <x:v>413000</x:v>
      </x:c>
      <x:c r="E721" s="42" t="str">
        <x:v>Кузнецов Павел</x:v>
      </x:c>
      <x:c r="F721" s="41" t="n">
        <x:v>1</x:v>
      </x:c>
      <x:c r="G721" s="32" t="str">
        <x:v>Крепёж</x:v>
      </x:c>
      <x:c r="H721" s="41" t="n">
        <x:f>C721-C720</x:f>
        <x:v>30</x:v>
      </x:c>
    </x:row>
    <x:row r="722" ht="22" customHeight="1">
      <x:c r="A722" s="33" t="str">
        <x:v>КЛ-032</x:v>
      </x:c>
      <x:c r="B722" s="33" t="str">
        <x:v>ООО «ДеньКомплект»</x:v>
      </x:c>
      <x:c r="C722" s="34" t="n">
        <x:v>45810</x:v>
      </x:c>
      <x:c r="D722" s="40" t="n">
        <x:v>579600</x:v>
      </x:c>
      <x:c r="E722" s="42" t="str">
        <x:v>Кузнецов Павел</x:v>
      </x:c>
      <x:c r="F722" s="41" t="n">
        <x:v>3</x:v>
      </x:c>
      <x:c r="G722" s="32" t="str">
        <x:v>Крепёж</x:v>
      </x:c>
      <x:c r="H722" s="41" t="n">
        <x:f>C722-C721</x:f>
        <x:v>30</x:v>
      </x:c>
    </x:row>
    <x:row r="723" ht="22" customHeight="1">
      <x:c r="A723" s="33" t="str">
        <x:v>КЛ-032</x:v>
      </x:c>
      <x:c r="B723" s="33" t="str">
        <x:v>ООО «ДеньКомплект»</x:v>
      </x:c>
      <x:c r="C723" s="34" t="n">
        <x:v>45840</x:v>
      </x:c>
      <x:c r="D723" s="40" t="n">
        <x:v>415000</x:v>
      </x:c>
      <x:c r="E723" s="42" t="str">
        <x:v>Кузнецов Павел</x:v>
      </x:c>
      <x:c r="F723" s="41" t="n">
        <x:v>1</x:v>
      </x:c>
      <x:c r="G723" s="32" t="str">
        <x:v>Крепёж</x:v>
      </x:c>
      <x:c r="H723" s="41" t="n">
        <x:f>C723-C722</x:f>
        <x:v>30</x:v>
      </x:c>
    </x:row>
    <x:row r="724" ht="22" customHeight="1">
      <x:c r="A724" s="33" t="str">
        <x:v>КЛ-032</x:v>
      </x:c>
      <x:c r="B724" s="33" t="str">
        <x:v>ООО «ДеньКомплект»</x:v>
      </x:c>
      <x:c r="C724" s="34" t="n">
        <x:v>45870</x:v>
      </x:c>
      <x:c r="D724" s="40" t="n">
        <x:v>413000</x:v>
      </x:c>
      <x:c r="E724" s="42" t="str">
        <x:v>Кузнецов Павел</x:v>
      </x:c>
      <x:c r="F724" s="41" t="n">
        <x:v>1</x:v>
      </x:c>
      <x:c r="G724" s="32" t="str">
        <x:v>Крепёж</x:v>
      </x:c>
      <x:c r="H724" s="41" t="n">
        <x:f>C724-C723</x:f>
        <x:v>30</x:v>
      </x:c>
    </x:row>
    <x:row r="725" ht="22" customHeight="1">
      <x:c r="A725" s="33" t="str">
        <x:v>КЛ-032</x:v>
      </x:c>
      <x:c r="B725" s="33" t="str">
        <x:v>ООО «ДеньКомплект»</x:v>
      </x:c>
      <x:c r="C725" s="34" t="n">
        <x:v>45900</x:v>
      </x:c>
      <x:c r="D725" s="40" t="n">
        <x:v>579600</x:v>
      </x:c>
      <x:c r="E725" s="42" t="str">
        <x:v>Кузнецов Павел</x:v>
      </x:c>
      <x:c r="F725" s="41" t="n">
        <x:v>3</x:v>
      </x:c>
      <x:c r="G725" s="32" t="str">
        <x:v>Крепёж</x:v>
      </x:c>
      <x:c r="H725" s="41" t="n">
        <x:f>C725-C724</x:f>
        <x:v>30</x:v>
      </x:c>
    </x:row>
    <x:row r="726" ht="22" customHeight="1">
      <x:c r="A726" s="33" t="str">
        <x:v>КЛ-032</x:v>
      </x:c>
      <x:c r="B726" s="33" t="str">
        <x:v>ООО «ДеньКомплект»</x:v>
      </x:c>
      <x:c r="C726" s="34" t="n">
        <x:v>45930</x:v>
      </x:c>
      <x:c r="D726" s="40" t="n">
        <x:v>415000</x:v>
      </x:c>
      <x:c r="E726" s="42" t="str">
        <x:v>Кузнецов Павел</x:v>
      </x:c>
      <x:c r="F726" s="41" t="n">
        <x:v>1</x:v>
      </x:c>
      <x:c r="G726" s="32" t="str">
        <x:v>Крепёж</x:v>
      </x:c>
      <x:c r="H726" s="41" t="n">
        <x:f>C726-C725</x:f>
        <x:v>30</x:v>
      </x:c>
    </x:row>
    <x:row r="727" ht="22" customHeight="1">
      <x:c r="A727" s="33" t="str">
        <x:v>КЛ-032</x:v>
      </x:c>
      <x:c r="B727" s="33" t="str">
        <x:v>ООО «ДеньКомплект»</x:v>
      </x:c>
      <x:c r="C727" s="34" t="n">
        <x:v>45960</x:v>
      </x:c>
      <x:c r="D727" s="40" t="n">
        <x:v>413000</x:v>
      </x:c>
      <x:c r="E727" s="42" t="str">
        <x:v>Кузнецов Павел</x:v>
      </x:c>
      <x:c r="F727" s="41" t="n">
        <x:v>1</x:v>
      </x:c>
      <x:c r="G727" s="32" t="str">
        <x:v>Крепёж</x:v>
      </x:c>
      <x:c r="H727" s="41" t="n">
        <x:f>C727-C726</x:f>
        <x:v>30</x:v>
      </x:c>
    </x:row>
    <x:row r="728" ht="22" customHeight="1">
      <x:c r="A728" s="33" t="str">
        <x:v>КЛ-032</x:v>
      </x:c>
      <x:c r="B728" s="33" t="str">
        <x:v>ООО «ДеньКомплект»</x:v>
      </x:c>
      <x:c r="C728" s="34" t="n">
        <x:v>45990</x:v>
      </x:c>
      <x:c r="D728" s="40" t="n">
        <x:v>579600</x:v>
      </x:c>
      <x:c r="E728" s="42" t="str">
        <x:v>Кузнецов Павел</x:v>
      </x:c>
      <x:c r="F728" s="41" t="n">
        <x:v>3</x:v>
      </x:c>
      <x:c r="G728" s="32" t="str">
        <x:v>Крепёж</x:v>
      </x:c>
      <x:c r="H728" s="41" t="n">
        <x:f>C728-C727</x:f>
        <x:v>30</x:v>
      </x:c>
    </x:row>
    <x:row r="729" ht="22" customHeight="1">
      <x:c r="A729" s="33" t="str">
        <x:v>КЛ-032</x:v>
      </x:c>
      <x:c r="B729" s="33" t="str">
        <x:v>ООО «ДеньКомплект»</x:v>
      </x:c>
      <x:c r="C729" s="34" t="n">
        <x:v>46020</x:v>
      </x:c>
      <x:c r="D729" s="40" t="n">
        <x:v>415000</x:v>
      </x:c>
      <x:c r="E729" s="42" t="str">
        <x:v>Кузнецов Павел</x:v>
      </x:c>
      <x:c r="F729" s="41" t="n">
        <x:v>1</x:v>
      </x:c>
      <x:c r="G729" s="32" t="str">
        <x:v>Крепёж</x:v>
      </x:c>
      <x:c r="H729" s="41" t="n">
        <x:f>C729-C728</x:f>
        <x:v>30</x:v>
      </x:c>
    </x:row>
    <x:row r="730" ht="22" customHeight="1">
      <x:c r="A730" s="33" t="str">
        <x:v>КЛ-032</x:v>
      </x:c>
      <x:c r="B730" s="33" t="str">
        <x:v>ООО «ДеньКомплект»</x:v>
      </x:c>
      <x:c r="C730" s="34" t="n">
        <x:v>46050</x:v>
      </x:c>
      <x:c r="D730" s="40" t="n">
        <x:v>413000</x:v>
      </x:c>
      <x:c r="E730" s="42" t="str">
        <x:v>Кузнецов Павел</x:v>
      </x:c>
      <x:c r="F730" s="41" t="n">
        <x:v>1</x:v>
      </x:c>
      <x:c r="G730" s="32" t="str">
        <x:v>Крепёж</x:v>
      </x:c>
      <x:c r="H730" s="41" t="n">
        <x:f>C730-C729</x:f>
        <x:v>30</x:v>
      </x:c>
    </x:row>
    <x:row r="731" ht="22" customHeight="1">
      <x:c r="A731" s="33" t="str">
        <x:v>КЛ-032</x:v>
      </x:c>
      <x:c r="B731" s="33" t="str">
        <x:v>ООО «ДеньКомплект»</x:v>
      </x:c>
      <x:c r="C731" s="34" t="n">
        <x:v>46080</x:v>
      </x:c>
      <x:c r="D731" s="40" t="n">
        <x:v>579600</x:v>
      </x:c>
      <x:c r="E731" s="42" t="str">
        <x:v>Кузнецов Павел</x:v>
      </x:c>
      <x:c r="F731" s="41" t="n">
        <x:v>3</x:v>
      </x:c>
      <x:c r="G731" s="32" t="str">
        <x:v>Крепёж</x:v>
      </x:c>
      <x:c r="H731" s="41" t="n">
        <x:f>C731-C730</x:f>
        <x:v>30</x:v>
      </x:c>
    </x:row>
    <x:row r="732" ht="22" customHeight="1">
      <x:c r="A732" s="33" t="str">
        <x:v>КЛ-032</x:v>
      </x:c>
      <x:c r="B732" s="33" t="str">
        <x:v>ООО «ДеньКомплект»</x:v>
      </x:c>
      <x:c r="C732" s="34" t="n">
        <x:v>46110</x:v>
      </x:c>
      <x:c r="D732" s="40" t="n">
        <x:v>415000</x:v>
      </x:c>
      <x:c r="E732" s="42" t="str">
        <x:v>Кузнецов Павел</x:v>
      </x:c>
      <x:c r="F732" s="41" t="n">
        <x:v>1</x:v>
      </x:c>
      <x:c r="G732" s="32" t="str">
        <x:v>Крепёж</x:v>
      </x:c>
      <x:c r="H732" s="41" t="n">
        <x:f>C732-C731</x:f>
        <x:v>30</x:v>
      </x:c>
    </x:row>
    <x:row r="733" ht="22" customHeight="1">
      <x:c r="A733" s="33" t="str">
        <x:v>КЛ-032</x:v>
      </x:c>
      <x:c r="B733" s="33" t="str">
        <x:v>ООО «ДеньКомплект»</x:v>
      </x:c>
      <x:c r="C733" s="34" t="n">
        <x:v>46140</x:v>
      </x:c>
      <x:c r="D733" s="40" t="n">
        <x:v>413000</x:v>
      </x:c>
      <x:c r="E733" s="42" t="str">
        <x:v>Кузнецов Павел</x:v>
      </x:c>
      <x:c r="F733" s="41" t="n">
        <x:v>1</x:v>
      </x:c>
      <x:c r="G733" s="32" t="str">
        <x:v>Крепёж</x:v>
      </x:c>
      <x:c r="H733" s="41" t="n">
        <x:f>C733-C732</x:f>
        <x:v>30</x:v>
      </x:c>
    </x:row>
    <x:row r="734" ht="22" customHeight="1">
      <x:c r="A734" s="33" t="str">
        <x:v>КЛ-032</x:v>
      </x:c>
      <x:c r="B734" s="33" t="str">
        <x:v>ООО «ДеньКомплект»</x:v>
      </x:c>
      <x:c r="C734" s="34" t="n">
        <x:v>46170</x:v>
      </x:c>
      <x:c r="D734" s="40" t="n">
        <x:v>579600</x:v>
      </x:c>
      <x:c r="E734" s="42" t="str">
        <x:v>Кузнецов Павел</x:v>
      </x:c>
      <x:c r="F734" s="41" t="n">
        <x:v>3</x:v>
      </x:c>
      <x:c r="G734" s="32" t="str">
        <x:v>Крепёж</x:v>
      </x:c>
      <x:c r="H734" s="41" t="n">
        <x:f>C734-C733</x:f>
        <x:v>30</x:v>
      </x:c>
    </x:row>
    <x:row r="735" ht="22" customHeight="1">
      <x:c r="A735" s="33" t="str">
        <x:v>КЛ-032</x:v>
      </x:c>
      <x:c r="B735" s="33" t="str">
        <x:v>ООО «ДеньКомплект»</x:v>
      </x:c>
      <x:c r="C735" s="34" t="n">
        <x:v>46200</x:v>
      </x:c>
      <x:c r="D735" s="40" t="n">
        <x:v>415000</x:v>
      </x:c>
      <x:c r="E735" s="42" t="str">
        <x:v>Кузнецов Павел</x:v>
      </x:c>
      <x:c r="F735" s="41" t="n">
        <x:v>1</x:v>
      </x:c>
      <x:c r="G735" s="32" t="str">
        <x:v>Крепёж</x:v>
      </x:c>
      <x:c r="H735" s="41" t="n">
        <x:f>C735-C734</x:f>
        <x:v>30</x:v>
      </x:c>
    </x:row>
    <x:row r="736" ht="22" customHeight="1">
      <x:c r="A736" s="33" t="str">
        <x:v>КЛ-032</x:v>
      </x:c>
      <x:c r="B736" s="33" t="str">
        <x:v>ООО «ДеньКомплект»</x:v>
      </x:c>
      <x:c r="C736" s="34" t="n">
        <x:v>46230</x:v>
      </x:c>
      <x:c r="D736" s="40" t="n">
        <x:v>413000</x:v>
      </x:c>
      <x:c r="E736" s="42" t="str">
        <x:v>Кузнецов Павел</x:v>
      </x:c>
      <x:c r="F736" s="41" t="n">
        <x:v>1</x:v>
      </x:c>
      <x:c r="G736" s="32" t="str">
        <x:v>Крепёж</x:v>
      </x:c>
      <x:c r="H736" s="41" t="n">
        <x:f>C736-C735</x:f>
        <x:v>30</x:v>
      </x:c>
    </x:row>
    <x:row r="737" ht="22" customHeight="1">
      <x:c r="A737" s="33" t="str">
        <x:v>КЛ-032</x:v>
      </x:c>
      <x:c r="B737" s="33" t="str">
        <x:v>ООО «ДеньКомплект»</x:v>
      </x:c>
      <x:c r="C737" s="34" t="n">
        <x:v>46260</x:v>
      </x:c>
      <x:c r="D737" s="40" t="n">
        <x:v>579600</x:v>
      </x:c>
      <x:c r="E737" s="42" t="str">
        <x:v>Кузнецов Павел</x:v>
      </x:c>
      <x:c r="F737" s="41" t="n">
        <x:v>3</x:v>
      </x:c>
      <x:c r="G737" s="32" t="str">
        <x:v>Крепёж</x:v>
      </x:c>
      <x:c r="H737" s="41" t="n">
        <x:f>C737-C736</x:f>
        <x:v>30</x:v>
      </x:c>
    </x:row>
    <x:row r="738" ht="22" customHeight="1">
      <x:c r="A738" s="33" t="str">
        <x:v>КЛ-033</x:v>
      </x:c>
      <x:c r="B738" s="33" t="str">
        <x:v>ООО «МультиПоставка»</x:v>
      </x:c>
      <x:c r="C738" s="34" t="n">
        <x:v>45180</x:v>
      </x:c>
      <x:c r="D738" s="40" t="n">
        <x:v>596400</x:v>
      </x:c>
      <x:c r="E738" s="42" t="str">
        <x:v>Иванова Анна</x:v>
      </x:c>
      <x:c r="F738" s="41" t="n">
        <x:v>3</x:v>
      </x:c>
      <x:c r="G738" s="32" t="str">
        <x:v>Кабель</x:v>
      </x:c>
      <x:c r="H738" s="41"/>
    </x:row>
    <x:row r="739" ht="22" customHeight="1">
      <x:c r="A739" s="33" t="str">
        <x:v>КЛ-033</x:v>
      </x:c>
      <x:c r="B739" s="33" t="str">
        <x:v>ООО «МультиПоставка»</x:v>
      </x:c>
      <x:c r="C739" s="34" t="n">
        <x:v>45210</x:v>
      </x:c>
      <x:c r="D739" s="40" t="n">
        <x:v>427000</x:v>
      </x:c>
      <x:c r="E739" s="42" t="str">
        <x:v>Иванова Анна</x:v>
      </x:c>
      <x:c r="F739" s="41" t="n">
        <x:v>1</x:v>
      </x:c>
      <x:c r="G739" s="32" t="str">
        <x:v>Кабель</x:v>
      </x:c>
      <x:c r="H739" s="41" t="n">
        <x:f>C739-C738</x:f>
        <x:v>30</x:v>
      </x:c>
    </x:row>
    <x:row r="740" ht="22" customHeight="1">
      <x:c r="A740" s="33" t="str">
        <x:v>КЛ-033</x:v>
      </x:c>
      <x:c r="B740" s="33" t="str">
        <x:v>ООО «МультиПоставка»</x:v>
      </x:c>
      <x:c r="C740" s="34" t="n">
        <x:v>45240</x:v>
      </x:c>
      <x:c r="D740" s="40" t="n">
        <x:v>425000</x:v>
      </x:c>
      <x:c r="E740" s="42" t="str">
        <x:v>Иванова Анна</x:v>
      </x:c>
      <x:c r="F740" s="41" t="n">
        <x:v>1</x:v>
      </x:c>
      <x:c r="G740" s="32" t="str">
        <x:v>Кабель</x:v>
      </x:c>
      <x:c r="H740" s="41" t="n">
        <x:f>C740-C739</x:f>
        <x:v>30</x:v>
      </x:c>
    </x:row>
    <x:row r="741" ht="22" customHeight="1">
      <x:c r="A741" s="33" t="str">
        <x:v>КЛ-033</x:v>
      </x:c>
      <x:c r="B741" s="33" t="str">
        <x:v>ООО «МультиПоставка»</x:v>
      </x:c>
      <x:c r="C741" s="34" t="n">
        <x:v>45270</x:v>
      </x:c>
      <x:c r="D741" s="40" t="n">
        <x:v>596400</x:v>
      </x:c>
      <x:c r="E741" s="42" t="str">
        <x:v>Иванова Анна</x:v>
      </x:c>
      <x:c r="F741" s="41" t="n">
        <x:v>3</x:v>
      </x:c>
      <x:c r="G741" s="32" t="str">
        <x:v>Кабель</x:v>
      </x:c>
      <x:c r="H741" s="41" t="n">
        <x:f>C741-C740</x:f>
        <x:v>30</x:v>
      </x:c>
    </x:row>
    <x:row r="742" ht="22" customHeight="1">
      <x:c r="A742" s="33" t="str">
        <x:v>КЛ-033</x:v>
      </x:c>
      <x:c r="B742" s="33" t="str">
        <x:v>ООО «МультиПоставка»</x:v>
      </x:c>
      <x:c r="C742" s="34" t="n">
        <x:v>45300</x:v>
      </x:c>
      <x:c r="D742" s="40" t="n">
        <x:v>427000</x:v>
      </x:c>
      <x:c r="E742" s="42" t="str">
        <x:v>Иванова Анна</x:v>
      </x:c>
      <x:c r="F742" s="41" t="n">
        <x:v>1</x:v>
      </x:c>
      <x:c r="G742" s="32" t="str">
        <x:v>Кабель</x:v>
      </x:c>
      <x:c r="H742" s="41" t="n">
        <x:f>C742-C741</x:f>
        <x:v>30</x:v>
      </x:c>
    </x:row>
    <x:row r="743" ht="22" customHeight="1">
      <x:c r="A743" s="33" t="str">
        <x:v>КЛ-033</x:v>
      </x:c>
      <x:c r="B743" s="33" t="str">
        <x:v>ООО «МультиПоставка»</x:v>
      </x:c>
      <x:c r="C743" s="34" t="n">
        <x:v>45330</x:v>
      </x:c>
      <x:c r="D743" s="40" t="n">
        <x:v>425000</x:v>
      </x:c>
      <x:c r="E743" s="42" t="str">
        <x:v>Иванова Анна</x:v>
      </x:c>
      <x:c r="F743" s="41" t="n">
        <x:v>1</x:v>
      </x:c>
      <x:c r="G743" s="32" t="str">
        <x:v>Кабель</x:v>
      </x:c>
      <x:c r="H743" s="41" t="n">
        <x:f>C743-C742</x:f>
        <x:v>30</x:v>
      </x:c>
    </x:row>
    <x:row r="744" ht="22" customHeight="1">
      <x:c r="A744" s="33" t="str">
        <x:v>КЛ-033</x:v>
      </x:c>
      <x:c r="B744" s="33" t="str">
        <x:v>ООО «МультиПоставка»</x:v>
      </x:c>
      <x:c r="C744" s="34" t="n">
        <x:v>45360</x:v>
      </x:c>
      <x:c r="D744" s="40" t="n">
        <x:v>596400</x:v>
      </x:c>
      <x:c r="E744" s="42" t="str">
        <x:v>Иванова Анна</x:v>
      </x:c>
      <x:c r="F744" s="41" t="n">
        <x:v>3</x:v>
      </x:c>
      <x:c r="G744" s="32" t="str">
        <x:v>Кабель</x:v>
      </x:c>
      <x:c r="H744" s="41" t="n">
        <x:f>C744-C743</x:f>
        <x:v>30</x:v>
      </x:c>
    </x:row>
    <x:row r="745" ht="22" customHeight="1">
      <x:c r="A745" s="33" t="str">
        <x:v>КЛ-033</x:v>
      </x:c>
      <x:c r="B745" s="33" t="str">
        <x:v>ООО «МультиПоставка»</x:v>
      </x:c>
      <x:c r="C745" s="34" t="n">
        <x:v>45390</x:v>
      </x:c>
      <x:c r="D745" s="40" t="n">
        <x:v>427000</x:v>
      </x:c>
      <x:c r="E745" s="42" t="str">
        <x:v>Иванова Анна</x:v>
      </x:c>
      <x:c r="F745" s="41" t="n">
        <x:v>1</x:v>
      </x:c>
      <x:c r="G745" s="32" t="str">
        <x:v>Кабель</x:v>
      </x:c>
      <x:c r="H745" s="41" t="n">
        <x:f>C745-C744</x:f>
        <x:v>30</x:v>
      </x:c>
    </x:row>
    <x:row r="746" ht="22" customHeight="1">
      <x:c r="A746" s="33" t="str">
        <x:v>КЛ-033</x:v>
      </x:c>
      <x:c r="B746" s="33" t="str">
        <x:v>ООО «МультиПоставка»</x:v>
      </x:c>
      <x:c r="C746" s="34" t="n">
        <x:v>45420</x:v>
      </x:c>
      <x:c r="D746" s="40" t="n">
        <x:v>425000</x:v>
      </x:c>
      <x:c r="E746" s="42" t="str">
        <x:v>Иванова Анна</x:v>
      </x:c>
      <x:c r="F746" s="41" t="n">
        <x:v>1</x:v>
      </x:c>
      <x:c r="G746" s="32" t="str">
        <x:v>Кабель</x:v>
      </x:c>
      <x:c r="H746" s="41" t="n">
        <x:f>C746-C745</x:f>
        <x:v>30</x:v>
      </x:c>
    </x:row>
    <x:row r="747" ht="22" customHeight="1">
      <x:c r="A747" s="33" t="str">
        <x:v>КЛ-033</x:v>
      </x:c>
      <x:c r="B747" s="33" t="str">
        <x:v>ООО «МультиПоставка»</x:v>
      </x:c>
      <x:c r="C747" s="34" t="n">
        <x:v>45450</x:v>
      </x:c>
      <x:c r="D747" s="40" t="n">
        <x:v>596400</x:v>
      </x:c>
      <x:c r="E747" s="42" t="str">
        <x:v>Иванова Анна</x:v>
      </x:c>
      <x:c r="F747" s="41" t="n">
        <x:v>3</x:v>
      </x:c>
      <x:c r="G747" s="32" t="str">
        <x:v>Кабель</x:v>
      </x:c>
      <x:c r="H747" s="41" t="n">
        <x:f>C747-C746</x:f>
        <x:v>30</x:v>
      </x:c>
    </x:row>
    <x:row r="748" ht="22" customHeight="1">
      <x:c r="A748" s="33" t="str">
        <x:v>КЛ-033</x:v>
      </x:c>
      <x:c r="B748" s="33" t="str">
        <x:v>ООО «МультиПоставка»</x:v>
      </x:c>
      <x:c r="C748" s="34" t="n">
        <x:v>45480</x:v>
      </x:c>
      <x:c r="D748" s="40" t="n">
        <x:v>427000</x:v>
      </x:c>
      <x:c r="E748" s="42" t="str">
        <x:v>Иванова Анна</x:v>
      </x:c>
      <x:c r="F748" s="41" t="n">
        <x:v>1</x:v>
      </x:c>
      <x:c r="G748" s="32" t="str">
        <x:v>Кабель</x:v>
      </x:c>
      <x:c r="H748" s="41" t="n">
        <x:f>C748-C747</x:f>
        <x:v>30</x:v>
      </x:c>
    </x:row>
    <x:row r="749" ht="22" customHeight="1">
      <x:c r="A749" s="33" t="str">
        <x:v>КЛ-033</x:v>
      </x:c>
      <x:c r="B749" s="33" t="str">
        <x:v>ООО «МультиПоставка»</x:v>
      </x:c>
      <x:c r="C749" s="34" t="n">
        <x:v>45510</x:v>
      </x:c>
      <x:c r="D749" s="40" t="n">
        <x:v>425000</x:v>
      </x:c>
      <x:c r="E749" s="42" t="str">
        <x:v>Иванова Анна</x:v>
      </x:c>
      <x:c r="F749" s="41" t="n">
        <x:v>1</x:v>
      </x:c>
      <x:c r="G749" s="32" t="str">
        <x:v>Кабель</x:v>
      </x:c>
      <x:c r="H749" s="41" t="n">
        <x:f>C749-C748</x:f>
        <x:v>30</x:v>
      </x:c>
    </x:row>
    <x:row r="750" ht="22" customHeight="1">
      <x:c r="A750" s="33" t="str">
        <x:v>КЛ-033</x:v>
      </x:c>
      <x:c r="B750" s="33" t="str">
        <x:v>ООО «МультиПоставка»</x:v>
      </x:c>
      <x:c r="C750" s="34" t="n">
        <x:v>45540</x:v>
      </x:c>
      <x:c r="D750" s="40" t="n">
        <x:v>596400</x:v>
      </x:c>
      <x:c r="E750" s="42" t="str">
        <x:v>Иванова Анна</x:v>
      </x:c>
      <x:c r="F750" s="41" t="n">
        <x:v>3</x:v>
      </x:c>
      <x:c r="G750" s="32" t="str">
        <x:v>Кабель</x:v>
      </x:c>
      <x:c r="H750" s="41" t="n">
        <x:f>C750-C749</x:f>
        <x:v>30</x:v>
      </x:c>
    </x:row>
    <x:row r="751" ht="22" customHeight="1">
      <x:c r="A751" s="33" t="str">
        <x:v>КЛ-033</x:v>
      </x:c>
      <x:c r="B751" s="33" t="str">
        <x:v>ООО «МультиПоставка»</x:v>
      </x:c>
      <x:c r="C751" s="34" t="n">
        <x:v>45570</x:v>
      </x:c>
      <x:c r="D751" s="40" t="n">
        <x:v>427000</x:v>
      </x:c>
      <x:c r="E751" s="42" t="str">
        <x:v>Иванова Анна</x:v>
      </x:c>
      <x:c r="F751" s="41" t="n">
        <x:v>1</x:v>
      </x:c>
      <x:c r="G751" s="32" t="str">
        <x:v>Кабель</x:v>
      </x:c>
      <x:c r="H751" s="41" t="n">
        <x:f>C751-C750</x:f>
        <x:v>30</x:v>
      </x:c>
    </x:row>
    <x:row r="752" ht="22" customHeight="1">
      <x:c r="A752" s="33" t="str">
        <x:v>КЛ-033</x:v>
      </x:c>
      <x:c r="B752" s="33" t="str">
        <x:v>ООО «МультиПоставка»</x:v>
      </x:c>
      <x:c r="C752" s="34" t="n">
        <x:v>45600</x:v>
      </x:c>
      <x:c r="D752" s="40" t="n">
        <x:v>425000</x:v>
      </x:c>
      <x:c r="E752" s="42" t="str">
        <x:v>Иванова Анна</x:v>
      </x:c>
      <x:c r="F752" s="41" t="n">
        <x:v>1</x:v>
      </x:c>
      <x:c r="G752" s="32" t="str">
        <x:v>Кабель</x:v>
      </x:c>
      <x:c r="H752" s="41" t="n">
        <x:f>C752-C751</x:f>
        <x:v>30</x:v>
      </x:c>
    </x:row>
    <x:row r="753" ht="22" customHeight="1">
      <x:c r="A753" s="33" t="str">
        <x:v>КЛ-033</x:v>
      </x:c>
      <x:c r="B753" s="33" t="str">
        <x:v>ООО «МультиПоставка»</x:v>
      </x:c>
      <x:c r="C753" s="34" t="n">
        <x:v>45630</x:v>
      </x:c>
      <x:c r="D753" s="40" t="n">
        <x:v>596400</x:v>
      </x:c>
      <x:c r="E753" s="42" t="str">
        <x:v>Иванова Анна</x:v>
      </x:c>
      <x:c r="F753" s="41" t="n">
        <x:v>3</x:v>
      </x:c>
      <x:c r="G753" s="32" t="str">
        <x:v>Кабель</x:v>
      </x:c>
      <x:c r="H753" s="41" t="n">
        <x:f>C753-C752</x:f>
        <x:v>30</x:v>
      </x:c>
    </x:row>
    <x:row r="754" ht="22" customHeight="1">
      <x:c r="A754" s="33" t="str">
        <x:v>КЛ-033</x:v>
      </x:c>
      <x:c r="B754" s="33" t="str">
        <x:v>ООО «МультиПоставка»</x:v>
      </x:c>
      <x:c r="C754" s="34" t="n">
        <x:v>45660</x:v>
      </x:c>
      <x:c r="D754" s="40" t="n">
        <x:v>427000</x:v>
      </x:c>
      <x:c r="E754" s="42" t="str">
        <x:v>Иванова Анна</x:v>
      </x:c>
      <x:c r="F754" s="41" t="n">
        <x:v>1</x:v>
      </x:c>
      <x:c r="G754" s="32" t="str">
        <x:v>Кабель</x:v>
      </x:c>
      <x:c r="H754" s="41" t="n">
        <x:f>C754-C753</x:f>
        <x:v>30</x:v>
      </x:c>
    </x:row>
    <x:row r="755" ht="22" customHeight="1">
      <x:c r="A755" s="33" t="str">
        <x:v>КЛ-033</x:v>
      </x:c>
      <x:c r="B755" s="33" t="str">
        <x:v>ООО «МультиПоставка»</x:v>
      </x:c>
      <x:c r="C755" s="34" t="n">
        <x:v>45690</x:v>
      </x:c>
      <x:c r="D755" s="40" t="n">
        <x:v>425000</x:v>
      </x:c>
      <x:c r="E755" s="42" t="str">
        <x:v>Иванова Анна</x:v>
      </x:c>
      <x:c r="F755" s="41" t="n">
        <x:v>1</x:v>
      </x:c>
      <x:c r="G755" s="32" t="str">
        <x:v>Кабель</x:v>
      </x:c>
      <x:c r="H755" s="41" t="n">
        <x:f>C755-C754</x:f>
        <x:v>30</x:v>
      </x:c>
    </x:row>
    <x:row r="756" ht="22" customHeight="1">
      <x:c r="A756" s="33" t="str">
        <x:v>КЛ-033</x:v>
      </x:c>
      <x:c r="B756" s="33" t="str">
        <x:v>ООО «МультиПоставка»</x:v>
      </x:c>
      <x:c r="C756" s="34" t="n">
        <x:v>45720</x:v>
      </x:c>
      <x:c r="D756" s="40" t="n">
        <x:v>596400</x:v>
      </x:c>
      <x:c r="E756" s="42" t="str">
        <x:v>Иванова Анна</x:v>
      </x:c>
      <x:c r="F756" s="41" t="n">
        <x:v>3</x:v>
      </x:c>
      <x:c r="G756" s="32" t="str">
        <x:v>Кабель</x:v>
      </x:c>
      <x:c r="H756" s="41" t="n">
        <x:f>C756-C755</x:f>
        <x:v>30</x:v>
      </x:c>
    </x:row>
    <x:row r="757" ht="22" customHeight="1">
      <x:c r="A757" s="33" t="str">
        <x:v>КЛ-033</x:v>
      </x:c>
      <x:c r="B757" s="33" t="str">
        <x:v>ООО «МультиПоставка»</x:v>
      </x:c>
      <x:c r="C757" s="34" t="n">
        <x:v>45750</x:v>
      </x:c>
      <x:c r="D757" s="40" t="n">
        <x:v>427000</x:v>
      </x:c>
      <x:c r="E757" s="42" t="str">
        <x:v>Иванова Анна</x:v>
      </x:c>
      <x:c r="F757" s="41" t="n">
        <x:v>1</x:v>
      </x:c>
      <x:c r="G757" s="32" t="str">
        <x:v>Кабель</x:v>
      </x:c>
      <x:c r="H757" s="41" t="n">
        <x:f>C757-C756</x:f>
        <x:v>30</x:v>
      </x:c>
    </x:row>
    <x:row r="758" ht="22" customHeight="1">
      <x:c r="A758" s="33" t="str">
        <x:v>КЛ-033</x:v>
      </x:c>
      <x:c r="B758" s="33" t="str">
        <x:v>ООО «МультиПоставка»</x:v>
      </x:c>
      <x:c r="C758" s="34" t="n">
        <x:v>45780</x:v>
      </x:c>
      <x:c r="D758" s="40" t="n">
        <x:v>425000</x:v>
      </x:c>
      <x:c r="E758" s="42" t="str">
        <x:v>Иванова Анна</x:v>
      </x:c>
      <x:c r="F758" s="41" t="n">
        <x:v>1</x:v>
      </x:c>
      <x:c r="G758" s="32" t="str">
        <x:v>Кабель</x:v>
      </x:c>
      <x:c r="H758" s="41" t="n">
        <x:f>C758-C757</x:f>
        <x:v>30</x:v>
      </x:c>
    </x:row>
    <x:row r="759" ht="22" customHeight="1">
      <x:c r="A759" s="33" t="str">
        <x:v>КЛ-033</x:v>
      </x:c>
      <x:c r="B759" s="33" t="str">
        <x:v>ООО «МультиПоставка»</x:v>
      </x:c>
      <x:c r="C759" s="34" t="n">
        <x:v>45810</x:v>
      </x:c>
      <x:c r="D759" s="40" t="n">
        <x:v>596400</x:v>
      </x:c>
      <x:c r="E759" s="42" t="str">
        <x:v>Иванова Анна</x:v>
      </x:c>
      <x:c r="F759" s="41" t="n">
        <x:v>3</x:v>
      </x:c>
      <x:c r="G759" s="32" t="str">
        <x:v>Кабель</x:v>
      </x:c>
      <x:c r="H759" s="41" t="n">
        <x:f>C759-C758</x:f>
        <x:v>30</x:v>
      </x:c>
    </x:row>
    <x:row r="760" ht="22" customHeight="1">
      <x:c r="A760" s="33" t="str">
        <x:v>КЛ-033</x:v>
      </x:c>
      <x:c r="B760" s="33" t="str">
        <x:v>ООО «МультиПоставка»</x:v>
      </x:c>
      <x:c r="C760" s="34" t="n">
        <x:v>45840</x:v>
      </x:c>
      <x:c r="D760" s="40" t="n">
        <x:v>427000</x:v>
      </x:c>
      <x:c r="E760" s="42" t="str">
        <x:v>Иванова Анна</x:v>
      </x:c>
      <x:c r="F760" s="41" t="n">
        <x:v>1</x:v>
      </x:c>
      <x:c r="G760" s="32" t="str">
        <x:v>Кабель</x:v>
      </x:c>
      <x:c r="H760" s="41" t="n">
        <x:f>C760-C759</x:f>
        <x:v>30</x:v>
      </x:c>
    </x:row>
    <x:row r="761" ht="22" customHeight="1">
      <x:c r="A761" s="33" t="str">
        <x:v>КЛ-033</x:v>
      </x:c>
      <x:c r="B761" s="33" t="str">
        <x:v>ООО «МультиПоставка»</x:v>
      </x:c>
      <x:c r="C761" s="34" t="n">
        <x:v>45870</x:v>
      </x:c>
      <x:c r="D761" s="40" t="n">
        <x:v>425000</x:v>
      </x:c>
      <x:c r="E761" s="42" t="str">
        <x:v>Иванова Анна</x:v>
      </x:c>
      <x:c r="F761" s="41" t="n">
        <x:v>1</x:v>
      </x:c>
      <x:c r="G761" s="32" t="str">
        <x:v>Кабель</x:v>
      </x:c>
      <x:c r="H761" s="41" t="n">
        <x:f>C761-C760</x:f>
        <x:v>30</x:v>
      </x:c>
    </x:row>
    <x:row r="762" ht="22" customHeight="1">
      <x:c r="A762" s="33" t="str">
        <x:v>КЛ-033</x:v>
      </x:c>
      <x:c r="B762" s="33" t="str">
        <x:v>ООО «МультиПоставка»</x:v>
      </x:c>
      <x:c r="C762" s="34" t="n">
        <x:v>45900</x:v>
      </x:c>
      <x:c r="D762" s="40" t="n">
        <x:v>596400</x:v>
      </x:c>
      <x:c r="E762" s="42" t="str">
        <x:v>Иванова Анна</x:v>
      </x:c>
      <x:c r="F762" s="41" t="n">
        <x:v>3</x:v>
      </x:c>
      <x:c r="G762" s="32" t="str">
        <x:v>Кабель</x:v>
      </x:c>
      <x:c r="H762" s="41" t="n">
        <x:f>C762-C761</x:f>
        <x:v>30</x:v>
      </x:c>
    </x:row>
    <x:row r="763" ht="22" customHeight="1">
      <x:c r="A763" s="33" t="str">
        <x:v>КЛ-033</x:v>
      </x:c>
      <x:c r="B763" s="33" t="str">
        <x:v>ООО «МультиПоставка»</x:v>
      </x:c>
      <x:c r="C763" s="34" t="n">
        <x:v>45930</x:v>
      </x:c>
      <x:c r="D763" s="40" t="n">
        <x:v>427000</x:v>
      </x:c>
      <x:c r="E763" s="42" t="str">
        <x:v>Иванова Анна</x:v>
      </x:c>
      <x:c r="F763" s="41" t="n">
        <x:v>1</x:v>
      </x:c>
      <x:c r="G763" s="32" t="str">
        <x:v>Кабель</x:v>
      </x:c>
      <x:c r="H763" s="41" t="n">
        <x:f>C763-C762</x:f>
        <x:v>30</x:v>
      </x:c>
    </x:row>
    <x:row r="764" ht="22" customHeight="1">
      <x:c r="A764" s="33" t="str">
        <x:v>КЛ-033</x:v>
      </x:c>
      <x:c r="B764" s="33" t="str">
        <x:v>ООО «МультиПоставка»</x:v>
      </x:c>
      <x:c r="C764" s="34" t="n">
        <x:v>45960</x:v>
      </x:c>
      <x:c r="D764" s="40" t="n">
        <x:v>425000</x:v>
      </x:c>
      <x:c r="E764" s="42" t="str">
        <x:v>Иванова Анна</x:v>
      </x:c>
      <x:c r="F764" s="41" t="n">
        <x:v>1</x:v>
      </x:c>
      <x:c r="G764" s="32" t="str">
        <x:v>Кабель</x:v>
      </x:c>
      <x:c r="H764" s="41" t="n">
        <x:f>C764-C763</x:f>
        <x:v>30</x:v>
      </x:c>
    </x:row>
    <x:row r="765" ht="22" customHeight="1">
      <x:c r="A765" s="33" t="str">
        <x:v>КЛ-033</x:v>
      </x:c>
      <x:c r="B765" s="33" t="str">
        <x:v>ООО «МультиПоставка»</x:v>
      </x:c>
      <x:c r="C765" s="34" t="n">
        <x:v>45990</x:v>
      </x:c>
      <x:c r="D765" s="40" t="n">
        <x:v>596400</x:v>
      </x:c>
      <x:c r="E765" s="42" t="str">
        <x:v>Иванова Анна</x:v>
      </x:c>
      <x:c r="F765" s="41" t="n">
        <x:v>3</x:v>
      </x:c>
      <x:c r="G765" s="32" t="str">
        <x:v>Кабель</x:v>
      </x:c>
      <x:c r="H765" s="41" t="n">
        <x:f>C765-C764</x:f>
        <x:v>30</x:v>
      </x:c>
    </x:row>
    <x:row r="766" ht="22" customHeight="1">
      <x:c r="A766" s="33" t="str">
        <x:v>КЛ-033</x:v>
      </x:c>
      <x:c r="B766" s="33" t="str">
        <x:v>ООО «МультиПоставка»</x:v>
      </x:c>
      <x:c r="C766" s="34" t="n">
        <x:v>46020</x:v>
      </x:c>
      <x:c r="D766" s="40" t="n">
        <x:v>427000</x:v>
      </x:c>
      <x:c r="E766" s="42" t="str">
        <x:v>Иванова Анна</x:v>
      </x:c>
      <x:c r="F766" s="41" t="n">
        <x:v>1</x:v>
      </x:c>
      <x:c r="G766" s="32" t="str">
        <x:v>Кабель</x:v>
      </x:c>
      <x:c r="H766" s="41" t="n">
        <x:f>C766-C765</x:f>
        <x:v>30</x:v>
      </x:c>
    </x:row>
    <x:row r="767" ht="22" customHeight="1">
      <x:c r="A767" s="33" t="str">
        <x:v>КЛ-033</x:v>
      </x:c>
      <x:c r="B767" s="33" t="str">
        <x:v>ООО «МультиПоставка»</x:v>
      </x:c>
      <x:c r="C767" s="34" t="n">
        <x:v>46050</x:v>
      </x:c>
      <x:c r="D767" s="40" t="n">
        <x:v>425000</x:v>
      </x:c>
      <x:c r="E767" s="42" t="str">
        <x:v>Иванова Анна</x:v>
      </x:c>
      <x:c r="F767" s="41" t="n">
        <x:v>1</x:v>
      </x:c>
      <x:c r="G767" s="32" t="str">
        <x:v>Кабель</x:v>
      </x:c>
      <x:c r="H767" s="41" t="n">
        <x:f>C767-C766</x:f>
        <x:v>30</x:v>
      </x:c>
    </x:row>
    <x:row r="768" ht="22" customHeight="1">
      <x:c r="A768" s="33" t="str">
        <x:v>КЛ-033</x:v>
      </x:c>
      <x:c r="B768" s="33" t="str">
        <x:v>ООО «МультиПоставка»</x:v>
      </x:c>
      <x:c r="C768" s="34" t="n">
        <x:v>46080</x:v>
      </x:c>
      <x:c r="D768" s="40" t="n">
        <x:v>596400</x:v>
      </x:c>
      <x:c r="E768" s="42" t="str">
        <x:v>Иванова Анна</x:v>
      </x:c>
      <x:c r="F768" s="41" t="n">
        <x:v>3</x:v>
      </x:c>
      <x:c r="G768" s="32" t="str">
        <x:v>Кабель</x:v>
      </x:c>
      <x:c r="H768" s="41" t="n">
        <x:f>C768-C767</x:f>
        <x:v>30</x:v>
      </x:c>
    </x:row>
    <x:row r="769" ht="22" customHeight="1">
      <x:c r="A769" s="33" t="str">
        <x:v>КЛ-033</x:v>
      </x:c>
      <x:c r="B769" s="33" t="str">
        <x:v>ООО «МультиПоставка»</x:v>
      </x:c>
      <x:c r="C769" s="34" t="n">
        <x:v>46110</x:v>
      </x:c>
      <x:c r="D769" s="40" t="n">
        <x:v>427000</x:v>
      </x:c>
      <x:c r="E769" s="42" t="str">
        <x:v>Иванова Анна</x:v>
      </x:c>
      <x:c r="F769" s="41" t="n">
        <x:v>1</x:v>
      </x:c>
      <x:c r="G769" s="32" t="str">
        <x:v>Кабель</x:v>
      </x:c>
      <x:c r="H769" s="41" t="n">
        <x:f>C769-C768</x:f>
        <x:v>30</x:v>
      </x:c>
    </x:row>
    <x:row r="770" ht="22" customHeight="1">
      <x:c r="A770" s="33" t="str">
        <x:v>КЛ-033</x:v>
      </x:c>
      <x:c r="B770" s="33" t="str">
        <x:v>ООО «МультиПоставка»</x:v>
      </x:c>
      <x:c r="C770" s="34" t="n">
        <x:v>46140</x:v>
      </x:c>
      <x:c r="D770" s="40" t="n">
        <x:v>425000</x:v>
      </x:c>
      <x:c r="E770" s="42" t="str">
        <x:v>Иванова Анна</x:v>
      </x:c>
      <x:c r="F770" s="41" t="n">
        <x:v>1</x:v>
      </x:c>
      <x:c r="G770" s="32" t="str">
        <x:v>Кабель</x:v>
      </x:c>
      <x:c r="H770" s="41" t="n">
        <x:f>C770-C769</x:f>
        <x:v>30</x:v>
      </x:c>
    </x:row>
    <x:row r="771" ht="22" customHeight="1">
      <x:c r="A771" s="33" t="str">
        <x:v>КЛ-033</x:v>
      </x:c>
      <x:c r="B771" s="33" t="str">
        <x:v>ООО «МультиПоставка»</x:v>
      </x:c>
      <x:c r="C771" s="34" t="n">
        <x:v>46170</x:v>
      </x:c>
      <x:c r="D771" s="40" t="n">
        <x:v>596400</x:v>
      </x:c>
      <x:c r="E771" s="42" t="str">
        <x:v>Иванова Анна</x:v>
      </x:c>
      <x:c r="F771" s="41" t="n">
        <x:v>3</x:v>
      </x:c>
      <x:c r="G771" s="32" t="str">
        <x:v>Кабель</x:v>
      </x:c>
      <x:c r="H771" s="41" t="n">
        <x:f>C771-C770</x:f>
        <x:v>30</x:v>
      </x:c>
    </x:row>
    <x:row r="772" ht="22" customHeight="1">
      <x:c r="A772" s="33" t="str">
        <x:v>КЛ-033</x:v>
      </x:c>
      <x:c r="B772" s="33" t="str">
        <x:v>ООО «МультиПоставка»</x:v>
      </x:c>
      <x:c r="C772" s="34" t="n">
        <x:v>46200</x:v>
      </x:c>
      <x:c r="D772" s="40" t="n">
        <x:v>427000</x:v>
      </x:c>
      <x:c r="E772" s="42" t="str">
        <x:v>Иванова Анна</x:v>
      </x:c>
      <x:c r="F772" s="41" t="n">
        <x:v>1</x:v>
      </x:c>
      <x:c r="G772" s="32" t="str">
        <x:v>Кабель</x:v>
      </x:c>
      <x:c r="H772" s="41" t="n">
        <x:f>C772-C771</x:f>
        <x:v>30</x:v>
      </x:c>
    </x:row>
    <x:row r="773" ht="22" customHeight="1">
      <x:c r="A773" s="33" t="str">
        <x:v>КЛ-034</x:v>
      </x:c>
      <x:c r="B773" s="33" t="str">
        <x:v>ООО «ПеременныйРитм»</x:v>
      </x:c>
      <x:c r="C773" s="34" t="n">
        <x:v>45185</x:v>
      </x:c>
      <x:c r="D773" s="40" t="n">
        <x:v>438000</x:v>
      </x:c>
      <x:c r="E773" s="42" t="str">
        <x:v>Петров Илья</x:v>
      </x:c>
      <x:c r="F773" s="41" t="n">
        <x:v>1</x:v>
      </x:c>
      <x:c r="G773" s="32" t="str">
        <x:v>Инструмент</x:v>
      </x:c>
      <x:c r="H773" s="41"/>
    </x:row>
    <x:row r="774" ht="22" customHeight="1">
      <x:c r="A774" s="33" t="str">
        <x:v>КЛ-034</x:v>
      </x:c>
      <x:c r="B774" s="33" t="str">
        <x:v>ООО «ПеременныйРитм»</x:v>
      </x:c>
      <x:c r="C774" s="34" t="n">
        <x:v>45280</x:v>
      </x:c>
      <x:c r="D774" s="40" t="n">
        <x:v>439000</x:v>
      </x:c>
      <x:c r="E774" s="42" t="str">
        <x:v>Петров Илья</x:v>
      </x:c>
      <x:c r="F774" s="41" t="n">
        <x:v>1</x:v>
      </x:c>
      <x:c r="G774" s="32" t="str">
        <x:v>Инструмент</x:v>
      </x:c>
      <x:c r="H774" s="41" t="n">
        <x:f>C774-C773</x:f>
        <x:v>95</x:v>
      </x:c>
    </x:row>
    <x:row r="775" ht="22" customHeight="1">
      <x:c r="A775" s="33" t="str">
        <x:v>КЛ-034</x:v>
      </x:c>
      <x:c r="B775" s="33" t="str">
        <x:v>ООО «ПеременныйРитм»</x:v>
      </x:c>
      <x:c r="C775" s="34" t="n">
        <x:v>45285</x:v>
      </x:c>
      <x:c r="D775" s="40" t="n">
        <x:v>437000</x:v>
      </x:c>
      <x:c r="E775" s="42" t="str">
        <x:v>Петров Илья</x:v>
      </x:c>
      <x:c r="F775" s="41" t="n">
        <x:v>1</x:v>
      </x:c>
      <x:c r="G775" s="32" t="str">
        <x:v>Инструмент</x:v>
      </x:c>
      <x:c r="H775" s="41" t="n">
        <x:f>C775-C774</x:f>
        <x:v>5</x:v>
      </x:c>
    </x:row>
    <x:row r="776" ht="22" customHeight="1">
      <x:c r="A776" s="33" t="str">
        <x:v>КЛ-034</x:v>
      </x:c>
      <x:c r="B776" s="33" t="str">
        <x:v>ООО «ПеременныйРитм»</x:v>
      </x:c>
      <x:c r="C776" s="34" t="n">
        <x:v>45395</x:v>
      </x:c>
      <x:c r="D776" s="40" t="n">
        <x:v>438000</x:v>
      </x:c>
      <x:c r="E776" s="42" t="str">
        <x:v>Петров Илья</x:v>
      </x:c>
      <x:c r="F776" s="41" t="n">
        <x:v>1</x:v>
      </x:c>
      <x:c r="G776" s="32" t="str">
        <x:v>Инструмент</x:v>
      </x:c>
      <x:c r="H776" s="41" t="n">
        <x:f>C776-C775</x:f>
        <x:v>110</x:v>
      </x:c>
    </x:row>
    <x:row r="777" ht="22" customHeight="1">
      <x:c r="A777" s="33" t="str">
        <x:v>КЛ-034</x:v>
      </x:c>
      <x:c r="B777" s="33" t="str">
        <x:v>ООО «ПеременныйРитм»</x:v>
      </x:c>
      <x:c r="C777" s="34" t="n">
        <x:v>45415</x:v>
      </x:c>
      <x:c r="D777" s="40" t="n">
        <x:v>439000</x:v>
      </x:c>
      <x:c r="E777" s="42" t="str">
        <x:v>Петров Илья</x:v>
      </x:c>
      <x:c r="F777" s="41" t="n">
        <x:v>1</x:v>
      </x:c>
      <x:c r="G777" s="32" t="str">
        <x:v>Инструмент</x:v>
      </x:c>
      <x:c r="H777" s="41" t="n">
        <x:f>C777-C776</x:f>
        <x:v>20</x:v>
      </x:c>
    </x:row>
    <x:row r="778" ht="22" customHeight="1">
      <x:c r="A778" s="33" t="str">
        <x:v>КЛ-034</x:v>
      </x:c>
      <x:c r="B778" s="33" t="str">
        <x:v>ООО «ПеременныйРитм»</x:v>
      </x:c>
      <x:c r="C778" s="34" t="n">
        <x:v>45480</x:v>
      </x:c>
      <x:c r="D778" s="40" t="n">
        <x:v>437000</x:v>
      </x:c>
      <x:c r="E778" s="42" t="str">
        <x:v>Петров Илья</x:v>
      </x:c>
      <x:c r="F778" s="41" t="n">
        <x:v>1</x:v>
      </x:c>
      <x:c r="G778" s="32" t="str">
        <x:v>Инструмент</x:v>
      </x:c>
      <x:c r="H778" s="41" t="n">
        <x:f>C778-C777</x:f>
        <x:v>65</x:v>
      </x:c>
    </x:row>
    <x:row r="779" ht="22" customHeight="1">
      <x:c r="A779" s="33" t="str">
        <x:v>КЛ-034</x:v>
      </x:c>
      <x:c r="B779" s="33" t="str">
        <x:v>ООО «ПеременныйРитм»</x:v>
      </x:c>
      <x:c r="C779" s="34" t="n">
        <x:v>45488</x:v>
      </x:c>
      <x:c r="D779" s="40" t="n">
        <x:v>438000</x:v>
      </x:c>
      <x:c r="E779" s="42" t="str">
        <x:v>Петров Илья</x:v>
      </x:c>
      <x:c r="F779" s="41" t="n">
        <x:v>1</x:v>
      </x:c>
      <x:c r="G779" s="32" t="str">
        <x:v>Инструмент</x:v>
      </x:c>
      <x:c r="H779" s="41" t="n">
        <x:f>C779-C778</x:f>
        <x:v>8</x:v>
      </x:c>
    </x:row>
    <x:row r="780" ht="22" customHeight="1">
      <x:c r="A780" s="33" t="str">
        <x:v>КЛ-034</x:v>
      </x:c>
      <x:c r="B780" s="33" t="str">
        <x:v>ООО «ПеременныйРитм»</x:v>
      </x:c>
      <x:c r="C780" s="34" t="n">
        <x:v>45628</x:v>
      </x:c>
      <x:c r="D780" s="40" t="n">
        <x:v>439000</x:v>
      </x:c>
      <x:c r="E780" s="42" t="str">
        <x:v>Петров Илья</x:v>
      </x:c>
      <x:c r="F780" s="41" t="n">
        <x:v>1</x:v>
      </x:c>
      <x:c r="G780" s="32" t="str">
        <x:v>Инструмент</x:v>
      </x:c>
      <x:c r="H780" s="41" t="n">
        <x:f>C780-C779</x:f>
        <x:v>140</x:v>
      </x:c>
    </x:row>
    <x:row r="781" ht="22" customHeight="1">
      <x:c r="A781" s="33" t="str">
        <x:v>КЛ-034</x:v>
      </x:c>
      <x:c r="B781" s="33" t="str">
        <x:v>ООО «ПеременныйРитм»</x:v>
      </x:c>
      <x:c r="C781" s="34" t="n">
        <x:v>45640</x:v>
      </x:c>
      <x:c r="D781" s="40" t="n">
        <x:v>437000</x:v>
      </x:c>
      <x:c r="E781" s="42" t="str">
        <x:v>Петров Илья</x:v>
      </x:c>
      <x:c r="F781" s="41" t="n">
        <x:v>1</x:v>
      </x:c>
      <x:c r="G781" s="32" t="str">
        <x:v>Инструмент</x:v>
      </x:c>
      <x:c r="H781" s="41" t="n">
        <x:f>C781-C780</x:f>
        <x:v>12</x:v>
      </x:c>
    </x:row>
    <x:row r="782" ht="22" customHeight="1">
      <x:c r="A782" s="33" t="str">
        <x:v>КЛ-034</x:v>
      </x:c>
      <x:c r="B782" s="33" t="str">
        <x:v>ООО «ПеременныйРитм»</x:v>
      </x:c>
      <x:c r="C782" s="34" t="n">
        <x:v>45735</x:v>
      </x:c>
      <x:c r="D782" s="40" t="n">
        <x:v>438000</x:v>
      </x:c>
      <x:c r="E782" s="42" t="str">
        <x:v>Петров Илья</x:v>
      </x:c>
      <x:c r="F782" s="41" t="n">
        <x:v>1</x:v>
      </x:c>
      <x:c r="G782" s="32" t="str">
        <x:v>Инструмент</x:v>
      </x:c>
      <x:c r="H782" s="41" t="n">
        <x:f>C782-C781</x:f>
        <x:v>95</x:v>
      </x:c>
    </x:row>
    <x:row r="783" ht="22" customHeight="1">
      <x:c r="A783" s="33" t="str">
        <x:v>КЛ-034</x:v>
      </x:c>
      <x:c r="B783" s="33" t="str">
        <x:v>ООО «ПеременныйРитм»</x:v>
      </x:c>
      <x:c r="C783" s="34" t="n">
        <x:v>45740</x:v>
      </x:c>
      <x:c r="D783" s="40" t="n">
        <x:v>439000</x:v>
      </x:c>
      <x:c r="E783" s="42" t="str">
        <x:v>Петров Илья</x:v>
      </x:c>
      <x:c r="F783" s="41" t="n">
        <x:v>1</x:v>
      </x:c>
      <x:c r="G783" s="32" t="str">
        <x:v>Инструмент</x:v>
      </x:c>
      <x:c r="H783" s="41" t="n">
        <x:f>C783-C782</x:f>
        <x:v>5</x:v>
      </x:c>
    </x:row>
    <x:row r="784" ht="22" customHeight="1">
      <x:c r="A784" s="33" t="str">
        <x:v>КЛ-034</x:v>
      </x:c>
      <x:c r="B784" s="33" t="str">
        <x:v>ООО «ПеременныйРитм»</x:v>
      </x:c>
      <x:c r="C784" s="34" t="n">
        <x:v>45850</x:v>
      </x:c>
      <x:c r="D784" s="40" t="n">
        <x:v>437000</x:v>
      </x:c>
      <x:c r="E784" s="42" t="str">
        <x:v>Петров Илья</x:v>
      </x:c>
      <x:c r="F784" s="41" t="n">
        <x:v>1</x:v>
      </x:c>
      <x:c r="G784" s="32" t="str">
        <x:v>Инструмент</x:v>
      </x:c>
      <x:c r="H784" s="41" t="n">
        <x:f>C784-C783</x:f>
        <x:v>110</x:v>
      </x:c>
    </x:row>
    <x:row r="785" ht="22" customHeight="1">
      <x:c r="A785" s="33" t="str">
        <x:v>КЛ-034</x:v>
      </x:c>
      <x:c r="B785" s="33" t="str">
        <x:v>ООО «ПеременныйРитм»</x:v>
      </x:c>
      <x:c r="C785" s="34" t="n">
        <x:v>45870</x:v>
      </x:c>
      <x:c r="D785" s="40" t="n">
        <x:v>438000</x:v>
      </x:c>
      <x:c r="E785" s="42" t="str">
        <x:v>Петров Илья</x:v>
      </x:c>
      <x:c r="F785" s="41" t="n">
        <x:v>1</x:v>
      </x:c>
      <x:c r="G785" s="32" t="str">
        <x:v>Инструмент</x:v>
      </x:c>
      <x:c r="H785" s="41" t="n">
        <x:f>C785-C784</x:f>
        <x:v>20</x:v>
      </x:c>
    </x:row>
    <x:row r="786" ht="22" customHeight="1">
      <x:c r="A786" s="33" t="str">
        <x:v>КЛ-034</x:v>
      </x:c>
      <x:c r="B786" s="33" t="str">
        <x:v>ООО «ПеременныйРитм»</x:v>
      </x:c>
      <x:c r="C786" s="34" t="n">
        <x:v>45935</x:v>
      </x:c>
      <x:c r="D786" s="40" t="n">
        <x:v>439000</x:v>
      </x:c>
      <x:c r="E786" s="42" t="str">
        <x:v>Петров Илья</x:v>
      </x:c>
      <x:c r="F786" s="41" t="n">
        <x:v>1</x:v>
      </x:c>
      <x:c r="G786" s="32" t="str">
        <x:v>Инструмент</x:v>
      </x:c>
      <x:c r="H786" s="41" t="n">
        <x:f>C786-C785</x:f>
        <x:v>65</x:v>
      </x:c>
    </x:row>
    <x:row r="787" ht="22" customHeight="1">
      <x:c r="A787" s="33" t="str">
        <x:v>КЛ-034</x:v>
      </x:c>
      <x:c r="B787" s="33" t="str">
        <x:v>ООО «ПеременныйРитм»</x:v>
      </x:c>
      <x:c r="C787" s="34" t="n">
        <x:v>45943</x:v>
      </x:c>
      <x:c r="D787" s="40" t="n">
        <x:v>437000</x:v>
      </x:c>
      <x:c r="E787" s="42" t="str">
        <x:v>Петров Илья</x:v>
      </x:c>
      <x:c r="F787" s="41" t="n">
        <x:v>1</x:v>
      </x:c>
      <x:c r="G787" s="32" t="str">
        <x:v>Инструмент</x:v>
      </x:c>
      <x:c r="H787" s="41" t="n">
        <x:f>C787-C786</x:f>
        <x:v>8</x:v>
      </x:c>
    </x:row>
    <x:row r="788" ht="22" customHeight="1">
      <x:c r="A788" s="33" t="str">
        <x:v>КЛ-034</x:v>
      </x:c>
      <x:c r="B788" s="33" t="str">
        <x:v>ООО «ПеременныйРитм»</x:v>
      </x:c>
      <x:c r="C788" s="34" t="n">
        <x:v>46083</x:v>
      </x:c>
      <x:c r="D788" s="40" t="n">
        <x:v>438000</x:v>
      </x:c>
      <x:c r="E788" s="42" t="str">
        <x:v>Петров Илья</x:v>
      </x:c>
      <x:c r="F788" s="41" t="n">
        <x:v>1</x:v>
      </x:c>
      <x:c r="G788" s="32" t="str">
        <x:v>Инструмент</x:v>
      </x:c>
      <x:c r="H788" s="41" t="n">
        <x:f>C788-C787</x:f>
        <x:v>140</x:v>
      </x:c>
    </x:row>
    <x:row r="789" ht="22" customHeight="1">
      <x:c r="A789" s="33" t="str">
        <x:v>КЛ-034</x:v>
      </x:c>
      <x:c r="B789" s="33" t="str">
        <x:v>ООО «ПеременныйРитм»</x:v>
      </x:c>
      <x:c r="C789" s="34" t="n">
        <x:v>46095</x:v>
      </x:c>
      <x:c r="D789" s="40" t="n">
        <x:v>439000</x:v>
      </x:c>
      <x:c r="E789" s="42" t="str">
        <x:v>Петров Илья</x:v>
      </x:c>
      <x:c r="F789" s="41" t="n">
        <x:v>1</x:v>
      </x:c>
      <x:c r="G789" s="32" t="str">
        <x:v>Инструмент</x:v>
      </x:c>
      <x:c r="H789" s="41" t="n">
        <x:f>C789-C788</x:f>
        <x:v>12</x:v>
      </x:c>
    </x:row>
    <x:row r="790" ht="22" customHeight="1">
      <x:c r="A790" s="33" t="str">
        <x:v>КЛ-035</x:v>
      </x:c>
      <x:c r="B790" s="33" t="str">
        <x:v>ООО «НеритмСнаб»</x:v>
      </x:c>
      <x:c r="C790" s="34" t="n">
        <x:v>45185</x:v>
      </x:c>
      <x:c r="D790" s="40" t="n">
        <x:v>450000</x:v>
      </x:c>
      <x:c r="E790" s="42" t="str">
        <x:v>Соколова Мария</x:v>
      </x:c>
      <x:c r="F790" s="41" t="n">
        <x:v>1</x:v>
      </x:c>
      <x:c r="G790" s="32" t="str">
        <x:v>Промышленная химия</x:v>
      </x:c>
      <x:c r="H790" s="41"/>
    </x:row>
    <x:row r="791" ht="22" customHeight="1">
      <x:c r="A791" s="33" t="str">
        <x:v>КЛ-035</x:v>
      </x:c>
      <x:c r="B791" s="33" t="str">
        <x:v>ООО «НеритмСнаб»</x:v>
      </x:c>
      <x:c r="C791" s="34" t="n">
        <x:v>45197</x:v>
      </x:c>
      <x:c r="D791" s="40" t="n">
        <x:v>451000</x:v>
      </x:c>
      <x:c r="E791" s="42" t="str">
        <x:v>Соколова Мария</x:v>
      </x:c>
      <x:c r="F791" s="41" t="n">
        <x:v>1</x:v>
      </x:c>
      <x:c r="G791" s="32" t="str">
        <x:v>Промышленная химия</x:v>
      </x:c>
      <x:c r="H791" s="41" t="n">
        <x:f>C791-C790</x:f>
        <x:v>12</x:v>
      </x:c>
    </x:row>
    <x:row r="792" ht="22" customHeight="1">
      <x:c r="A792" s="33" t="str">
        <x:v>КЛ-035</x:v>
      </x:c>
      <x:c r="B792" s="33" t="str">
        <x:v>ООО «НеритмСнаб»</x:v>
      </x:c>
      <x:c r="C792" s="34" t="n">
        <x:v>45292</x:v>
      </x:c>
      <x:c r="D792" s="40" t="n">
        <x:v>449000</x:v>
      </x:c>
      <x:c r="E792" s="42" t="str">
        <x:v>Соколова Мария</x:v>
      </x:c>
      <x:c r="F792" s="41" t="n">
        <x:v>1</x:v>
      </x:c>
      <x:c r="G792" s="32" t="str">
        <x:v>Промышленная химия</x:v>
      </x:c>
      <x:c r="H792" s="41" t="n">
        <x:f>C792-C791</x:f>
        <x:v>95</x:v>
      </x:c>
    </x:row>
    <x:row r="793" ht="22" customHeight="1">
      <x:c r="A793" s="33" t="str">
        <x:v>КЛ-035</x:v>
      </x:c>
      <x:c r="B793" s="33" t="str">
        <x:v>ООО «НеритмСнаб»</x:v>
      </x:c>
      <x:c r="C793" s="34" t="n">
        <x:v>45297</x:v>
      </x:c>
      <x:c r="D793" s="40" t="n">
        <x:v>450000</x:v>
      </x:c>
      <x:c r="E793" s="42" t="str">
        <x:v>Соколова Мария</x:v>
      </x:c>
      <x:c r="F793" s="41" t="n">
        <x:v>1</x:v>
      </x:c>
      <x:c r="G793" s="32" t="str">
        <x:v>Промышленная химия</x:v>
      </x:c>
      <x:c r="H793" s="41" t="n">
        <x:f>C793-C792</x:f>
        <x:v>5</x:v>
      </x:c>
    </x:row>
    <x:row r="794" ht="22" customHeight="1">
      <x:c r="A794" s="33" t="str">
        <x:v>КЛ-035</x:v>
      </x:c>
      <x:c r="B794" s="33" t="str">
        <x:v>ООО «НеритмСнаб»</x:v>
      </x:c>
      <x:c r="C794" s="34" t="n">
        <x:v>45407</x:v>
      </x:c>
      <x:c r="D794" s="40" t="n">
        <x:v>451000</x:v>
      </x:c>
      <x:c r="E794" s="42" t="str">
        <x:v>Соколова Мария</x:v>
      </x:c>
      <x:c r="F794" s="41" t="n">
        <x:v>1</x:v>
      </x:c>
      <x:c r="G794" s="32" t="str">
        <x:v>Промышленная химия</x:v>
      </x:c>
      <x:c r="H794" s="41" t="n">
        <x:f>C794-C793</x:f>
        <x:v>110</x:v>
      </x:c>
    </x:row>
    <x:row r="795" ht="22" customHeight="1">
      <x:c r="A795" s="33" t="str">
        <x:v>КЛ-035</x:v>
      </x:c>
      <x:c r="B795" s="33" t="str">
        <x:v>ООО «НеритмСнаб»</x:v>
      </x:c>
      <x:c r="C795" s="34" t="n">
        <x:v>45427</x:v>
      </x:c>
      <x:c r="D795" s="40" t="n">
        <x:v>449000</x:v>
      </x:c>
      <x:c r="E795" s="42" t="str">
        <x:v>Соколова Мария</x:v>
      </x:c>
      <x:c r="F795" s="41" t="n">
        <x:v>1</x:v>
      </x:c>
      <x:c r="G795" s="32" t="str">
        <x:v>Промышленная химия</x:v>
      </x:c>
      <x:c r="H795" s="41" t="n">
        <x:f>C795-C794</x:f>
        <x:v>20</x:v>
      </x:c>
    </x:row>
    <x:row r="796" ht="22" customHeight="1">
      <x:c r="A796" s="33" t="str">
        <x:v>КЛ-035</x:v>
      </x:c>
      <x:c r="B796" s="33" t="str">
        <x:v>ООО «НеритмСнаб»</x:v>
      </x:c>
      <x:c r="C796" s="34" t="n">
        <x:v>45492</x:v>
      </x:c>
      <x:c r="D796" s="40" t="n">
        <x:v>450000</x:v>
      </x:c>
      <x:c r="E796" s="42" t="str">
        <x:v>Соколова Мария</x:v>
      </x:c>
      <x:c r="F796" s="41" t="n">
        <x:v>1</x:v>
      </x:c>
      <x:c r="G796" s="32" t="str">
        <x:v>Промышленная химия</x:v>
      </x:c>
      <x:c r="H796" s="41" t="n">
        <x:f>C796-C795</x:f>
        <x:v>65</x:v>
      </x:c>
    </x:row>
    <x:row r="797" ht="22" customHeight="1">
      <x:c r="A797" s="33" t="str">
        <x:v>КЛ-035</x:v>
      </x:c>
      <x:c r="B797" s="33" t="str">
        <x:v>ООО «НеритмСнаб»</x:v>
      </x:c>
      <x:c r="C797" s="34" t="n">
        <x:v>45500</x:v>
      </x:c>
      <x:c r="D797" s="40" t="n">
        <x:v>451000</x:v>
      </x:c>
      <x:c r="E797" s="42" t="str">
        <x:v>Соколова Мария</x:v>
      </x:c>
      <x:c r="F797" s="41" t="n">
        <x:v>1</x:v>
      </x:c>
      <x:c r="G797" s="32" t="str">
        <x:v>Промышленная химия</x:v>
      </x:c>
      <x:c r="H797" s="41" t="n">
        <x:f>C797-C796</x:f>
        <x:v>8</x:v>
      </x:c>
    </x:row>
    <x:row r="798" ht="22" customHeight="1">
      <x:c r="A798" s="33" t="str">
        <x:v>КЛ-035</x:v>
      </x:c>
      <x:c r="B798" s="33" t="str">
        <x:v>ООО «НеритмСнаб»</x:v>
      </x:c>
      <x:c r="C798" s="34" t="n">
        <x:v>45640</x:v>
      </x:c>
      <x:c r="D798" s="40" t="n">
        <x:v>449000</x:v>
      </x:c>
      <x:c r="E798" s="42" t="str">
        <x:v>Соколова Мария</x:v>
      </x:c>
      <x:c r="F798" s="41" t="n">
        <x:v>1</x:v>
      </x:c>
      <x:c r="G798" s="32" t="str">
        <x:v>Промышленная химия</x:v>
      </x:c>
      <x:c r="H798" s="41" t="n">
        <x:f>C798-C797</x:f>
        <x:v>140</x:v>
      </x:c>
    </x:row>
    <x:row r="799" ht="22" customHeight="1">
      <x:c r="A799" s="33" t="str">
        <x:v>КЛ-035</x:v>
      </x:c>
      <x:c r="B799" s="33" t="str">
        <x:v>ООО «НеритмСнаб»</x:v>
      </x:c>
      <x:c r="C799" s="34" t="n">
        <x:v>45652</x:v>
      </x:c>
      <x:c r="D799" s="40" t="n">
        <x:v>450000</x:v>
      </x:c>
      <x:c r="E799" s="42" t="str">
        <x:v>Соколова Мария</x:v>
      </x:c>
      <x:c r="F799" s="41" t="n">
        <x:v>1</x:v>
      </x:c>
      <x:c r="G799" s="32" t="str">
        <x:v>Промышленная химия</x:v>
      </x:c>
      <x:c r="H799" s="41" t="n">
        <x:f>C799-C798</x:f>
        <x:v>12</x:v>
      </x:c>
    </x:row>
    <x:row r="800" ht="22" customHeight="1">
      <x:c r="A800" s="33" t="str">
        <x:v>КЛ-035</x:v>
      </x:c>
      <x:c r="B800" s="33" t="str">
        <x:v>ООО «НеритмСнаб»</x:v>
      </x:c>
      <x:c r="C800" s="34" t="n">
        <x:v>45747</x:v>
      </x:c>
      <x:c r="D800" s="40" t="n">
        <x:v>451000</x:v>
      </x:c>
      <x:c r="E800" s="42" t="str">
        <x:v>Соколова Мария</x:v>
      </x:c>
      <x:c r="F800" s="41" t="n">
        <x:v>1</x:v>
      </x:c>
      <x:c r="G800" s="32" t="str">
        <x:v>Промышленная химия</x:v>
      </x:c>
      <x:c r="H800" s="41" t="n">
        <x:f>C800-C799</x:f>
        <x:v>95</x:v>
      </x:c>
    </x:row>
    <x:row r="801" ht="22" customHeight="1">
      <x:c r="A801" s="33" t="str">
        <x:v>КЛ-035</x:v>
      </x:c>
      <x:c r="B801" s="33" t="str">
        <x:v>ООО «НеритмСнаб»</x:v>
      </x:c>
      <x:c r="C801" s="34" t="n">
        <x:v>45752</x:v>
      </x:c>
      <x:c r="D801" s="40" t="n">
        <x:v>449000</x:v>
      </x:c>
      <x:c r="E801" s="42" t="str">
        <x:v>Соколова Мария</x:v>
      </x:c>
      <x:c r="F801" s="41" t="n">
        <x:v>1</x:v>
      </x:c>
      <x:c r="G801" s="32" t="str">
        <x:v>Промышленная химия</x:v>
      </x:c>
      <x:c r="H801" s="41" t="n">
        <x:f>C801-C800</x:f>
        <x:v>5</x:v>
      </x:c>
    </x:row>
    <x:row r="802" ht="22" customHeight="1">
      <x:c r="A802" s="33" t="str">
        <x:v>КЛ-035</x:v>
      </x:c>
      <x:c r="B802" s="33" t="str">
        <x:v>ООО «НеритмСнаб»</x:v>
      </x:c>
      <x:c r="C802" s="34" t="n">
        <x:v>45862</x:v>
      </x:c>
      <x:c r="D802" s="40" t="n">
        <x:v>450000</x:v>
      </x:c>
      <x:c r="E802" s="42" t="str">
        <x:v>Соколова Мария</x:v>
      </x:c>
      <x:c r="F802" s="41" t="n">
        <x:v>1</x:v>
      </x:c>
      <x:c r="G802" s="32" t="str">
        <x:v>Промышленная химия</x:v>
      </x:c>
      <x:c r="H802" s="41" t="n">
        <x:f>C802-C801</x:f>
        <x:v>110</x:v>
      </x:c>
    </x:row>
    <x:row r="803" ht="22" customHeight="1">
      <x:c r="A803" s="33" t="str">
        <x:v>КЛ-035</x:v>
      </x:c>
      <x:c r="B803" s="33" t="str">
        <x:v>ООО «НеритмСнаб»</x:v>
      </x:c>
      <x:c r="C803" s="34" t="n">
        <x:v>45882</x:v>
      </x:c>
      <x:c r="D803" s="40" t="n">
        <x:v>451000</x:v>
      </x:c>
      <x:c r="E803" s="42" t="str">
        <x:v>Соколова Мария</x:v>
      </x:c>
      <x:c r="F803" s="41" t="n">
        <x:v>1</x:v>
      </x:c>
      <x:c r="G803" s="32" t="str">
        <x:v>Промышленная химия</x:v>
      </x:c>
      <x:c r="H803" s="41" t="n">
        <x:f>C803-C802</x:f>
        <x:v>20</x:v>
      </x:c>
    </x:row>
    <x:row r="804" ht="22" customHeight="1">
      <x:c r="A804" s="33" t="str">
        <x:v>КЛ-035</x:v>
      </x:c>
      <x:c r="B804" s="33" t="str">
        <x:v>ООО «НеритмСнаб»</x:v>
      </x:c>
      <x:c r="C804" s="34" t="n">
        <x:v>45947</x:v>
      </x:c>
      <x:c r="D804" s="40" t="n">
        <x:v>449000</x:v>
      </x:c>
      <x:c r="E804" s="42" t="str">
        <x:v>Соколова Мария</x:v>
      </x:c>
      <x:c r="F804" s="41" t="n">
        <x:v>1</x:v>
      </x:c>
      <x:c r="G804" s="32" t="str">
        <x:v>Промышленная химия</x:v>
      </x:c>
      <x:c r="H804" s="41" t="n">
        <x:f>C804-C803</x:f>
        <x:v>65</x:v>
      </x:c>
    </x:row>
    <x:row r="805" ht="22" customHeight="1">
      <x:c r="A805" s="33" t="str">
        <x:v>КЛ-035</x:v>
      </x:c>
      <x:c r="B805" s="33" t="str">
        <x:v>ООО «НеритмСнаб»</x:v>
      </x:c>
      <x:c r="C805" s="34" t="n">
        <x:v>45955</x:v>
      </x:c>
      <x:c r="D805" s="40" t="n">
        <x:v>450000</x:v>
      </x:c>
      <x:c r="E805" s="42" t="str">
        <x:v>Соколова Мария</x:v>
      </x:c>
      <x:c r="F805" s="41" t="n">
        <x:v>1</x:v>
      </x:c>
      <x:c r="G805" s="32" t="str">
        <x:v>Промышленная химия</x:v>
      </x:c>
      <x:c r="H805" s="41" t="n">
        <x:f>C805-C804</x:f>
        <x:v>8</x:v>
      </x:c>
    </x:row>
    <x:row r="806" ht="22" customHeight="1">
      <x:c r="A806" s="33" t="str">
        <x:v>КЛ-035</x:v>
      </x:c>
      <x:c r="B806" s="33" t="str">
        <x:v>ООО «НеритмСнаб»</x:v>
      </x:c>
      <x:c r="C806" s="34" t="n">
        <x:v>46095</x:v>
      </x:c>
      <x:c r="D806" s="40" t="n">
        <x:v>451000</x:v>
      </x:c>
      <x:c r="E806" s="42" t="str">
        <x:v>Соколова Мария</x:v>
      </x:c>
      <x:c r="F806" s="41" t="n">
        <x:v>1</x:v>
      </x:c>
      <x:c r="G806" s="32" t="str">
        <x:v>Промышленная химия</x:v>
      </x:c>
      <x:c r="H806" s="41" t="n">
        <x:f>C806-C805</x:f>
        <x:v>140</x:v>
      </x:c>
    </x:row>
    <x:row r="807" ht="22" customHeight="1">
      <x:c r="A807" s="33" t="str">
        <x:v>КЛ-036</x:v>
      </x:c>
      <x:c r="B807" s="33" t="str">
        <x:v>ООО «РазовыйПоток»</x:v>
      </x:c>
      <x:c r="C807" s="34" t="n">
        <x:v>45185</x:v>
      </x:c>
      <x:c r="D807" s="40" t="n">
        <x:v>462000</x:v>
      </x:c>
      <x:c r="E807" s="42" t="str">
        <x:v>Кузнецов Павел</x:v>
      </x:c>
      <x:c r="F807" s="41" t="n">
        <x:v>1</x:v>
      </x:c>
      <x:c r="G807" s="32" t="str">
        <x:v>Подшипники</x:v>
      </x:c>
      <x:c r="H807" s="41"/>
    </x:row>
    <x:row r="808" ht="22" customHeight="1">
      <x:c r="A808" s="33" t="str">
        <x:v>КЛ-036</x:v>
      </x:c>
      <x:c r="B808" s="33" t="str">
        <x:v>ООО «РазовыйПоток»</x:v>
      </x:c>
      <x:c r="C808" s="34" t="n">
        <x:v>45325</x:v>
      </x:c>
      <x:c r="D808" s="40" t="n">
        <x:v>463000</x:v>
      </x:c>
      <x:c r="E808" s="42" t="str">
        <x:v>Кузнецов Павел</x:v>
      </x:c>
      <x:c r="F808" s="41" t="n">
        <x:v>1</x:v>
      </x:c>
      <x:c r="G808" s="32" t="str">
        <x:v>Подшипники</x:v>
      </x:c>
      <x:c r="H808" s="41" t="n">
        <x:f>C808-C807</x:f>
        <x:v>140</x:v>
      </x:c>
    </x:row>
    <x:row r="809" ht="22" customHeight="1">
      <x:c r="A809" s="33" t="str">
        <x:v>КЛ-036</x:v>
      </x:c>
      <x:c r="B809" s="33" t="str">
        <x:v>ООО «РазовыйПоток»</x:v>
      </x:c>
      <x:c r="C809" s="34" t="n">
        <x:v>45337</x:v>
      </x:c>
      <x:c r="D809" s="40" t="n">
        <x:v>461000</x:v>
      </x:c>
      <x:c r="E809" s="42" t="str">
        <x:v>Кузнецов Павел</x:v>
      </x:c>
      <x:c r="F809" s="41" t="n">
        <x:v>1</x:v>
      </x:c>
      <x:c r="G809" s="32" t="str">
        <x:v>Подшипники</x:v>
      </x:c>
      <x:c r="H809" s="41" t="n">
        <x:f>C809-C808</x:f>
        <x:v>12</x:v>
      </x:c>
    </x:row>
    <x:row r="810" ht="22" customHeight="1">
      <x:c r="A810" s="33" t="str">
        <x:v>КЛ-036</x:v>
      </x:c>
      <x:c r="B810" s="33" t="str">
        <x:v>ООО «РазовыйПоток»</x:v>
      </x:c>
      <x:c r="C810" s="34" t="n">
        <x:v>45432</x:v>
      </x:c>
      <x:c r="D810" s="40" t="n">
        <x:v>462000</x:v>
      </x:c>
      <x:c r="E810" s="42" t="str">
        <x:v>Кузнецов Павел</x:v>
      </x:c>
      <x:c r="F810" s="41" t="n">
        <x:v>1</x:v>
      </x:c>
      <x:c r="G810" s="32" t="str">
        <x:v>Подшипники</x:v>
      </x:c>
      <x:c r="H810" s="41" t="n">
        <x:f>C810-C809</x:f>
        <x:v>95</x:v>
      </x:c>
    </x:row>
    <x:row r="811" ht="22" customHeight="1">
      <x:c r="A811" s="33" t="str">
        <x:v>КЛ-036</x:v>
      </x:c>
      <x:c r="B811" s="33" t="str">
        <x:v>ООО «РазовыйПоток»</x:v>
      </x:c>
      <x:c r="C811" s="34" t="n">
        <x:v>45437</x:v>
      </x:c>
      <x:c r="D811" s="40" t="n">
        <x:v>463000</x:v>
      </x:c>
      <x:c r="E811" s="42" t="str">
        <x:v>Кузнецов Павел</x:v>
      </x:c>
      <x:c r="F811" s="41" t="n">
        <x:v>1</x:v>
      </x:c>
      <x:c r="G811" s="32" t="str">
        <x:v>Подшипники</x:v>
      </x:c>
      <x:c r="H811" s="41" t="n">
        <x:f>C811-C810</x:f>
        <x:v>5</x:v>
      </x:c>
    </x:row>
    <x:row r="812" ht="22" customHeight="1">
      <x:c r="A812" s="33" t="str">
        <x:v>КЛ-036</x:v>
      </x:c>
      <x:c r="B812" s="33" t="str">
        <x:v>ООО «РазовыйПоток»</x:v>
      </x:c>
      <x:c r="C812" s="34" t="n">
        <x:v>45547</x:v>
      </x:c>
      <x:c r="D812" s="40" t="n">
        <x:v>461000</x:v>
      </x:c>
      <x:c r="E812" s="42" t="str">
        <x:v>Кузнецов Павел</x:v>
      </x:c>
      <x:c r="F812" s="41" t="n">
        <x:v>1</x:v>
      </x:c>
      <x:c r="G812" s="32" t="str">
        <x:v>Подшипники</x:v>
      </x:c>
      <x:c r="H812" s="41" t="n">
        <x:f>C812-C811</x:f>
        <x:v>110</x:v>
      </x:c>
    </x:row>
    <x:row r="813" ht="22" customHeight="1">
      <x:c r="A813" s="33" t="str">
        <x:v>КЛ-036</x:v>
      </x:c>
      <x:c r="B813" s="33" t="str">
        <x:v>ООО «РазовыйПоток»</x:v>
      </x:c>
      <x:c r="C813" s="34" t="n">
        <x:v>45567</x:v>
      </x:c>
      <x:c r="D813" s="40" t="n">
        <x:v>462000</x:v>
      </x:c>
      <x:c r="E813" s="42" t="str">
        <x:v>Кузнецов Павел</x:v>
      </x:c>
      <x:c r="F813" s="41" t="n">
        <x:v>1</x:v>
      </x:c>
      <x:c r="G813" s="32" t="str">
        <x:v>Подшипники</x:v>
      </x:c>
      <x:c r="H813" s="41" t="n">
        <x:f>C813-C812</x:f>
        <x:v>20</x:v>
      </x:c>
    </x:row>
    <x:row r="814" ht="22" customHeight="1">
      <x:c r="A814" s="33" t="str">
        <x:v>КЛ-036</x:v>
      </x:c>
      <x:c r="B814" s="33" t="str">
        <x:v>ООО «РазовыйПоток»</x:v>
      </x:c>
      <x:c r="C814" s="34" t="n">
        <x:v>45632</x:v>
      </x:c>
      <x:c r="D814" s="40" t="n">
        <x:v>463000</x:v>
      </x:c>
      <x:c r="E814" s="42" t="str">
        <x:v>Кузнецов Павел</x:v>
      </x:c>
      <x:c r="F814" s="41" t="n">
        <x:v>1</x:v>
      </x:c>
      <x:c r="G814" s="32" t="str">
        <x:v>Подшипники</x:v>
      </x:c>
      <x:c r="H814" s="41" t="n">
        <x:f>C814-C813</x:f>
        <x:v>65</x:v>
      </x:c>
    </x:row>
    <x:row r="815" ht="22" customHeight="1">
      <x:c r="A815" s="33" t="str">
        <x:v>КЛ-036</x:v>
      </x:c>
      <x:c r="B815" s="33" t="str">
        <x:v>ООО «РазовыйПоток»</x:v>
      </x:c>
      <x:c r="C815" s="34" t="n">
        <x:v>45640</x:v>
      </x:c>
      <x:c r="D815" s="40" t="n">
        <x:v>461000</x:v>
      </x:c>
      <x:c r="E815" s="42" t="str">
        <x:v>Кузнецов Павел</x:v>
      </x:c>
      <x:c r="F815" s="41" t="n">
        <x:v>1</x:v>
      </x:c>
      <x:c r="G815" s="32" t="str">
        <x:v>Подшипники</x:v>
      </x:c>
      <x:c r="H815" s="41" t="n">
        <x:f>C815-C814</x:f>
        <x:v>8</x:v>
      </x:c>
    </x:row>
    <x:row r="816" ht="22" customHeight="1">
      <x:c r="A816" s="33" t="str">
        <x:v>КЛ-036</x:v>
      </x:c>
      <x:c r="B816" s="33" t="str">
        <x:v>ООО «РазовыйПоток»</x:v>
      </x:c>
      <x:c r="C816" s="34" t="n">
        <x:v>45780</x:v>
      </x:c>
      <x:c r="D816" s="40" t="n">
        <x:v>462000</x:v>
      </x:c>
      <x:c r="E816" s="42" t="str">
        <x:v>Кузнецов Павел</x:v>
      </x:c>
      <x:c r="F816" s="41" t="n">
        <x:v>1</x:v>
      </x:c>
      <x:c r="G816" s="32" t="str">
        <x:v>Подшипники</x:v>
      </x:c>
      <x:c r="H816" s="41" t="n">
        <x:f>C816-C815</x:f>
        <x:v>140</x:v>
      </x:c>
    </x:row>
    <x:row r="817" ht="22" customHeight="1">
      <x:c r="A817" s="33" t="str">
        <x:v>КЛ-036</x:v>
      </x:c>
      <x:c r="B817" s="33" t="str">
        <x:v>ООО «РазовыйПоток»</x:v>
      </x:c>
      <x:c r="C817" s="34" t="n">
        <x:v>45792</x:v>
      </x:c>
      <x:c r="D817" s="40" t="n">
        <x:v>463000</x:v>
      </x:c>
      <x:c r="E817" s="42" t="str">
        <x:v>Кузнецов Павел</x:v>
      </x:c>
      <x:c r="F817" s="41" t="n">
        <x:v>1</x:v>
      </x:c>
      <x:c r="G817" s="32" t="str">
        <x:v>Подшипники</x:v>
      </x:c>
      <x:c r="H817" s="41" t="n">
        <x:f>C817-C816</x:f>
        <x:v>12</x:v>
      </x:c>
    </x:row>
    <x:row r="818" ht="22" customHeight="1">
      <x:c r="A818" s="33" t="str">
        <x:v>КЛ-036</x:v>
      </x:c>
      <x:c r="B818" s="33" t="str">
        <x:v>ООО «РазовыйПоток»</x:v>
      </x:c>
      <x:c r="C818" s="34" t="n">
        <x:v>45887</x:v>
      </x:c>
      <x:c r="D818" s="40" t="n">
        <x:v>461000</x:v>
      </x:c>
      <x:c r="E818" s="42" t="str">
        <x:v>Кузнецов Павел</x:v>
      </x:c>
      <x:c r="F818" s="41" t="n">
        <x:v>1</x:v>
      </x:c>
      <x:c r="G818" s="32" t="str">
        <x:v>Подшипники</x:v>
      </x:c>
      <x:c r="H818" s="41" t="n">
        <x:f>C818-C817</x:f>
        <x:v>95</x:v>
      </x:c>
    </x:row>
    <x:row r="819" ht="22" customHeight="1">
      <x:c r="A819" s="33" t="str">
        <x:v>КЛ-036</x:v>
      </x:c>
      <x:c r="B819" s="33" t="str">
        <x:v>ООО «РазовыйПоток»</x:v>
      </x:c>
      <x:c r="C819" s="34" t="n">
        <x:v>45892</x:v>
      </x:c>
      <x:c r="D819" s="40" t="n">
        <x:v>462000</x:v>
      </x:c>
      <x:c r="E819" s="42" t="str">
        <x:v>Кузнецов Павел</x:v>
      </x:c>
      <x:c r="F819" s="41" t="n">
        <x:v>1</x:v>
      </x:c>
      <x:c r="G819" s="32" t="str">
        <x:v>Подшипники</x:v>
      </x:c>
      <x:c r="H819" s="41" t="n">
        <x:f>C819-C818</x:f>
        <x:v>5</x:v>
      </x:c>
    </x:row>
    <x:row r="820" ht="22" customHeight="1">
      <x:c r="A820" s="33" t="str">
        <x:v>КЛ-036</x:v>
      </x:c>
      <x:c r="B820" s="33" t="str">
        <x:v>ООО «РазовыйПоток»</x:v>
      </x:c>
      <x:c r="C820" s="34" t="n">
        <x:v>46002</x:v>
      </x:c>
      <x:c r="D820" s="40" t="n">
        <x:v>463000</x:v>
      </x:c>
      <x:c r="E820" s="42" t="str">
        <x:v>Кузнецов Павел</x:v>
      </x:c>
      <x:c r="F820" s="41" t="n">
        <x:v>1</x:v>
      </x:c>
      <x:c r="G820" s="32" t="str">
        <x:v>Подшипники</x:v>
      </x:c>
      <x:c r="H820" s="41" t="n">
        <x:f>C820-C819</x:f>
        <x:v>110</x:v>
      </x:c>
    </x:row>
    <x:row r="821" ht="22" customHeight="1">
      <x:c r="A821" s="33" t="str">
        <x:v>КЛ-036</x:v>
      </x:c>
      <x:c r="B821" s="33" t="str">
        <x:v>ООО «РазовыйПоток»</x:v>
      </x:c>
      <x:c r="C821" s="34" t="n">
        <x:v>46022</x:v>
      </x:c>
      <x:c r="D821" s="40" t="n">
        <x:v>461000</x:v>
      </x:c>
      <x:c r="E821" s="42" t="str">
        <x:v>Кузнецов Павел</x:v>
      </x:c>
      <x:c r="F821" s="41" t="n">
        <x:v>1</x:v>
      </x:c>
      <x:c r="G821" s="32" t="str">
        <x:v>Подшипники</x:v>
      </x:c>
      <x:c r="H821" s="41" t="n">
        <x:f>C821-C820</x:f>
        <x:v>20</x:v>
      </x:c>
    </x:row>
    <x:row r="822" ht="22" customHeight="1">
      <x:c r="A822" s="33" t="str">
        <x:v>КЛ-036</x:v>
      </x:c>
      <x:c r="B822" s="33" t="str">
        <x:v>ООО «РазовыйПоток»</x:v>
      </x:c>
      <x:c r="C822" s="34" t="n">
        <x:v>46087</x:v>
      </x:c>
      <x:c r="D822" s="40" t="n">
        <x:v>462000</x:v>
      </x:c>
      <x:c r="E822" s="42" t="str">
        <x:v>Кузнецов Павел</x:v>
      </x:c>
      <x:c r="F822" s="41" t="n">
        <x:v>1</x:v>
      </x:c>
      <x:c r="G822" s="32" t="str">
        <x:v>Подшипники</x:v>
      </x:c>
      <x:c r="H822" s="41" t="n">
        <x:f>C822-C821</x:f>
        <x:v>65</x:v>
      </x:c>
    </x:row>
    <x:row r="823" ht="22" customHeight="1">
      <x:c r="A823" s="33" t="str">
        <x:v>КЛ-036</x:v>
      </x:c>
      <x:c r="B823" s="33" t="str">
        <x:v>ООО «РазовыйПоток»</x:v>
      </x:c>
      <x:c r="C823" s="34" t="n">
        <x:v>46095</x:v>
      </x:c>
      <x:c r="D823" s="40" t="n">
        <x:v>463000</x:v>
      </x:c>
      <x:c r="E823" s="42" t="str">
        <x:v>Кузнецов Павел</x:v>
      </x:c>
      <x:c r="F823" s="41" t="n">
        <x:v>1</x:v>
      </x:c>
      <x:c r="G823" s="32" t="str">
        <x:v>Подшипники</x:v>
      </x:c>
      <x:c r="H823" s="41" t="n">
        <x:f>C823-C822</x:f>
        <x:v>8</x:v>
      </x:c>
    </x:row>
    <x:row r="824" ht="22" customHeight="1">
      <x:c r="A824" s="33" t="str">
        <x:v>КЛ-037</x:v>
      </x:c>
      <x:c r="B824" s="33" t="str">
        <x:v>ООО «АтлантПром»</x:v>
      </x:c>
      <x:c r="C824" s="34" t="n">
        <x:v>45201</x:v>
      </x:c>
      <x:c r="D824" s="40" t="n">
        <x:v>2200000</x:v>
      </x:c>
      <x:c r="E824" s="42" t="str">
        <x:v>Иванова Анна</x:v>
      </x:c>
      <x:c r="F824" s="41" t="n">
        <x:v>1</x:v>
      </x:c>
      <x:c r="G824" s="32" t="str">
        <x:v>Крепёж</x:v>
      </x:c>
      <x:c r="H824" s="41"/>
    </x:row>
    <x:row r="825" ht="22" customHeight="1">
      <x:c r="A825" s="33" t="str">
        <x:v>КЛ-037</x:v>
      </x:c>
      <x:c r="B825" s="33" t="str">
        <x:v>ООО «АтлантПром»</x:v>
      </x:c>
      <x:c r="C825" s="34" t="n">
        <x:v>45231</x:v>
      </x:c>
      <x:c r="D825" s="40" t="n">
        <x:v>2201000</x:v>
      </x:c>
      <x:c r="E825" s="42" t="str">
        <x:v>Иванова Анна</x:v>
      </x:c>
      <x:c r="F825" s="41" t="n">
        <x:v>1</x:v>
      </x:c>
      <x:c r="G825" s="32" t="str">
        <x:v>Крепёж</x:v>
      </x:c>
      <x:c r="H825" s="41" t="n">
        <x:f>C825-C824</x:f>
        <x:v>30</x:v>
      </x:c>
    </x:row>
    <x:row r="826" ht="22" customHeight="1">
      <x:c r="A826" s="33" t="str">
        <x:v>КЛ-037</x:v>
      </x:c>
      <x:c r="B826" s="33" t="str">
        <x:v>ООО «АтлантПром»</x:v>
      </x:c>
      <x:c r="C826" s="34" t="n">
        <x:v>45261</x:v>
      </x:c>
      <x:c r="D826" s="40" t="n">
        <x:v>2199000</x:v>
      </x:c>
      <x:c r="E826" s="42" t="str">
        <x:v>Иванова Анна</x:v>
      </x:c>
      <x:c r="F826" s="41" t="n">
        <x:v>1</x:v>
      </x:c>
      <x:c r="G826" s="32" t="str">
        <x:v>Крепёж</x:v>
      </x:c>
      <x:c r="H826" s="41" t="n">
        <x:f>C826-C825</x:f>
        <x:v>30</x:v>
      </x:c>
    </x:row>
    <x:row r="827" ht="22" customHeight="1">
      <x:c r="A827" s="33" t="str">
        <x:v>КЛ-037</x:v>
      </x:c>
      <x:c r="B827" s="33" t="str">
        <x:v>ООО «АтлантПром»</x:v>
      </x:c>
      <x:c r="C827" s="34" t="n">
        <x:v>45291</x:v>
      </x:c>
      <x:c r="D827" s="40" t="n">
        <x:v>2200000</x:v>
      </x:c>
      <x:c r="E827" s="42" t="str">
        <x:v>Иванова Анна</x:v>
      </x:c>
      <x:c r="F827" s="41" t="n">
        <x:v>1</x:v>
      </x:c>
      <x:c r="G827" s="32" t="str">
        <x:v>Крепёж</x:v>
      </x:c>
      <x:c r="H827" s="41" t="n">
        <x:f>C827-C826</x:f>
        <x:v>30</x:v>
      </x:c>
    </x:row>
    <x:row r="828" ht="22" customHeight="1">
      <x:c r="A828" s="33" t="str">
        <x:v>КЛ-037</x:v>
      </x:c>
      <x:c r="B828" s="33" t="str">
        <x:v>ООО «АтлантПром»</x:v>
      </x:c>
      <x:c r="C828" s="34" t="n">
        <x:v>45321</x:v>
      </x:c>
      <x:c r="D828" s="40" t="n">
        <x:v>2201000</x:v>
      </x:c>
      <x:c r="E828" s="42" t="str">
        <x:v>Иванова Анна</x:v>
      </x:c>
      <x:c r="F828" s="41" t="n">
        <x:v>1</x:v>
      </x:c>
      <x:c r="G828" s="32" t="str">
        <x:v>Крепёж</x:v>
      </x:c>
      <x:c r="H828" s="41" t="n">
        <x:f>C828-C827</x:f>
        <x:v>30</x:v>
      </x:c>
    </x:row>
    <x:row r="829" ht="22" customHeight="1">
      <x:c r="A829" s="33" t="str">
        <x:v>КЛ-037</x:v>
      </x:c>
      <x:c r="B829" s="33" t="str">
        <x:v>ООО «АтлантПром»</x:v>
      </x:c>
      <x:c r="C829" s="34" t="n">
        <x:v>45351</x:v>
      </x:c>
      <x:c r="D829" s="40" t="n">
        <x:v>2199000</x:v>
      </x:c>
      <x:c r="E829" s="42" t="str">
        <x:v>Иванова Анна</x:v>
      </x:c>
      <x:c r="F829" s="41" t="n">
        <x:v>1</x:v>
      </x:c>
      <x:c r="G829" s="32" t="str">
        <x:v>Крепёж</x:v>
      </x:c>
      <x:c r="H829" s="41" t="n">
        <x:f>C829-C828</x:f>
        <x:v>30</x:v>
      </x:c>
    </x:row>
    <x:row r="830" ht="22" customHeight="1">
      <x:c r="A830" s="33" t="str">
        <x:v>КЛ-037</x:v>
      </x:c>
      <x:c r="B830" s="33" t="str">
        <x:v>ООО «АтлантПром»</x:v>
      </x:c>
      <x:c r="C830" s="34" t="n">
        <x:v>45381</x:v>
      </x:c>
      <x:c r="D830" s="40" t="n">
        <x:v>2200000</x:v>
      </x:c>
      <x:c r="E830" s="42" t="str">
        <x:v>Иванова Анна</x:v>
      </x:c>
      <x:c r="F830" s="41" t="n">
        <x:v>1</x:v>
      </x:c>
      <x:c r="G830" s="32" t="str">
        <x:v>Крепёж</x:v>
      </x:c>
      <x:c r="H830" s="41" t="n">
        <x:f>C830-C829</x:f>
        <x:v>30</x:v>
      </x:c>
    </x:row>
    <x:row r="831" ht="22" customHeight="1">
      <x:c r="A831" s="33" t="str">
        <x:v>КЛ-037</x:v>
      </x:c>
      <x:c r="B831" s="33" t="str">
        <x:v>ООО «АтлантПром»</x:v>
      </x:c>
      <x:c r="C831" s="34" t="n">
        <x:v>45411</x:v>
      </x:c>
      <x:c r="D831" s="40" t="n">
        <x:v>2201000</x:v>
      </x:c>
      <x:c r="E831" s="42" t="str">
        <x:v>Иванова Анна</x:v>
      </x:c>
      <x:c r="F831" s="41" t="n">
        <x:v>1</x:v>
      </x:c>
      <x:c r="G831" s="32" t="str">
        <x:v>Крепёж</x:v>
      </x:c>
      <x:c r="H831" s="41" t="n">
        <x:f>C831-C830</x:f>
        <x:v>30</x:v>
      </x:c>
    </x:row>
    <x:row r="832" ht="22" customHeight="1">
      <x:c r="A832" s="33" t="str">
        <x:v>КЛ-037</x:v>
      </x:c>
      <x:c r="B832" s="33" t="str">
        <x:v>ООО «АтлантПром»</x:v>
      </x:c>
      <x:c r="C832" s="34" t="n">
        <x:v>45441</x:v>
      </x:c>
      <x:c r="D832" s="40" t="n">
        <x:v>2199000</x:v>
      </x:c>
      <x:c r="E832" s="42" t="str">
        <x:v>Иванова Анна</x:v>
      </x:c>
      <x:c r="F832" s="41" t="n">
        <x:v>1</x:v>
      </x:c>
      <x:c r="G832" s="32" t="str">
        <x:v>Крепёж</x:v>
      </x:c>
      <x:c r="H832" s="41" t="n">
        <x:f>C832-C831</x:f>
        <x:v>30</x:v>
      </x:c>
    </x:row>
    <x:row r="833" ht="22" customHeight="1">
      <x:c r="A833" s="33" t="str">
        <x:v>КЛ-037</x:v>
      </x:c>
      <x:c r="B833" s="33" t="str">
        <x:v>ООО «АтлантПром»</x:v>
      </x:c>
      <x:c r="C833" s="34" t="n">
        <x:v>45471</x:v>
      </x:c>
      <x:c r="D833" s="40" t="n">
        <x:v>2200000</x:v>
      </x:c>
      <x:c r="E833" s="42" t="str">
        <x:v>Иванова Анна</x:v>
      </x:c>
      <x:c r="F833" s="41" t="n">
        <x:v>1</x:v>
      </x:c>
      <x:c r="G833" s="32" t="str">
        <x:v>Крепёж</x:v>
      </x:c>
      <x:c r="H833" s="41" t="n">
        <x:f>C833-C832</x:f>
        <x:v>30</x:v>
      </x:c>
    </x:row>
    <x:row r="834" ht="22" customHeight="1">
      <x:c r="A834" s="33" t="str">
        <x:v>КЛ-037</x:v>
      </x:c>
      <x:c r="B834" s="33" t="str">
        <x:v>ООО «АтлантПром»</x:v>
      </x:c>
      <x:c r="C834" s="34" t="n">
        <x:v>45501</x:v>
      </x:c>
      <x:c r="D834" s="40" t="n">
        <x:v>2201000</x:v>
      </x:c>
      <x:c r="E834" s="42" t="str">
        <x:v>Иванова Анна</x:v>
      </x:c>
      <x:c r="F834" s="41" t="n">
        <x:v>1</x:v>
      </x:c>
      <x:c r="G834" s="32" t="str">
        <x:v>Крепёж</x:v>
      </x:c>
      <x:c r="H834" s="41" t="n">
        <x:f>C834-C833</x:f>
        <x:v>30</x:v>
      </x:c>
    </x:row>
    <x:row r="835" ht="22" customHeight="1">
      <x:c r="A835" s="33" t="str">
        <x:v>КЛ-037</x:v>
      </x:c>
      <x:c r="B835" s="33" t="str">
        <x:v>ООО «АтлантПром»</x:v>
      </x:c>
      <x:c r="C835" s="34" t="n">
        <x:v>45531</x:v>
      </x:c>
      <x:c r="D835" s="40" t="n">
        <x:v>2199000</x:v>
      </x:c>
      <x:c r="E835" s="42" t="str">
        <x:v>Иванова Анна</x:v>
      </x:c>
      <x:c r="F835" s="41" t="n">
        <x:v>1</x:v>
      </x:c>
      <x:c r="G835" s="32" t="str">
        <x:v>Крепёж</x:v>
      </x:c>
      <x:c r="H835" s="41" t="n">
        <x:f>C835-C834</x:f>
        <x:v>30</x:v>
      </x:c>
    </x:row>
    <x:row r="836" ht="22" customHeight="1">
      <x:c r="A836" s="33" t="str">
        <x:v>КЛ-037</x:v>
      </x:c>
      <x:c r="B836" s="33" t="str">
        <x:v>ООО «АтлантПром»</x:v>
      </x:c>
      <x:c r="C836" s="34" t="n">
        <x:v>45561</x:v>
      </x:c>
      <x:c r="D836" s="40" t="n">
        <x:v>2200000</x:v>
      </x:c>
      <x:c r="E836" s="42" t="str">
        <x:v>Иванова Анна</x:v>
      </x:c>
      <x:c r="F836" s="41" t="n">
        <x:v>1</x:v>
      </x:c>
      <x:c r="G836" s="32" t="str">
        <x:v>Крепёж</x:v>
      </x:c>
      <x:c r="H836" s="41" t="n">
        <x:f>C836-C835</x:f>
        <x:v>30</x:v>
      </x:c>
    </x:row>
    <x:row r="837" ht="22" customHeight="1">
      <x:c r="A837" s="33" t="str">
        <x:v>КЛ-037</x:v>
      </x:c>
      <x:c r="B837" s="33" t="str">
        <x:v>ООО «АтлантПром»</x:v>
      </x:c>
      <x:c r="C837" s="34" t="n">
        <x:v>45591</x:v>
      </x:c>
      <x:c r="D837" s="40" t="n">
        <x:v>2201000</x:v>
      </x:c>
      <x:c r="E837" s="42" t="str">
        <x:v>Иванова Анна</x:v>
      </x:c>
      <x:c r="F837" s="41" t="n">
        <x:v>1</x:v>
      </x:c>
      <x:c r="G837" s="32" t="str">
        <x:v>Крепёж</x:v>
      </x:c>
      <x:c r="H837" s="41" t="n">
        <x:f>C837-C836</x:f>
        <x:v>30</x:v>
      </x:c>
    </x:row>
    <x:row r="838" ht="22" customHeight="1">
      <x:c r="A838" s="33" t="str">
        <x:v>КЛ-037</x:v>
      </x:c>
      <x:c r="B838" s="33" t="str">
        <x:v>ООО «АтлантПром»</x:v>
      </x:c>
      <x:c r="C838" s="34" t="n">
        <x:v>45621</x:v>
      </x:c>
      <x:c r="D838" s="40" t="n">
        <x:v>2199000</x:v>
      </x:c>
      <x:c r="E838" s="42" t="str">
        <x:v>Иванова Анна</x:v>
      </x:c>
      <x:c r="F838" s="41" t="n">
        <x:v>1</x:v>
      </x:c>
      <x:c r="G838" s="32" t="str">
        <x:v>Крепёж</x:v>
      </x:c>
      <x:c r="H838" s="41" t="n">
        <x:f>C838-C837</x:f>
        <x:v>30</x:v>
      </x:c>
    </x:row>
    <x:row r="839" ht="22" customHeight="1">
      <x:c r="A839" s="33" t="str">
        <x:v>КЛ-037</x:v>
      </x:c>
      <x:c r="B839" s="33" t="str">
        <x:v>ООО «АтлантПром»</x:v>
      </x:c>
      <x:c r="C839" s="34" t="n">
        <x:v>45651</x:v>
      </x:c>
      <x:c r="D839" s="40" t="n">
        <x:v>2200000</x:v>
      </x:c>
      <x:c r="E839" s="42" t="str">
        <x:v>Иванова Анна</x:v>
      </x:c>
      <x:c r="F839" s="41" t="n">
        <x:v>1</x:v>
      </x:c>
      <x:c r="G839" s="32" t="str">
        <x:v>Крепёж</x:v>
      </x:c>
      <x:c r="H839" s="41" t="n">
        <x:f>C839-C838</x:f>
        <x:v>30</x:v>
      </x:c>
    </x:row>
    <x:row r="840" ht="22" customHeight="1">
      <x:c r="A840" s="33" t="str">
        <x:v>КЛ-037</x:v>
      </x:c>
      <x:c r="B840" s="33" t="str">
        <x:v>ООО «АтлантПром»</x:v>
      </x:c>
      <x:c r="C840" s="34" t="n">
        <x:v>45681</x:v>
      </x:c>
      <x:c r="D840" s="40" t="n">
        <x:v>2201000</x:v>
      </x:c>
      <x:c r="E840" s="42" t="str">
        <x:v>Иванова Анна</x:v>
      </x:c>
      <x:c r="F840" s="41" t="n">
        <x:v>1</x:v>
      </x:c>
      <x:c r="G840" s="32" t="str">
        <x:v>Крепёж</x:v>
      </x:c>
      <x:c r="H840" s="41" t="n">
        <x:f>C840-C839</x:f>
        <x:v>30</x:v>
      </x:c>
    </x:row>
    <x:row r="841" ht="22" customHeight="1">
      <x:c r="A841" s="33" t="str">
        <x:v>КЛ-037</x:v>
      </x:c>
      <x:c r="B841" s="33" t="str">
        <x:v>ООО «АтлантПром»</x:v>
      </x:c>
      <x:c r="C841" s="34" t="n">
        <x:v>45711</x:v>
      </x:c>
      <x:c r="D841" s="40" t="n">
        <x:v>2199000</x:v>
      </x:c>
      <x:c r="E841" s="42" t="str">
        <x:v>Иванова Анна</x:v>
      </x:c>
      <x:c r="F841" s="41" t="n">
        <x:v>1</x:v>
      </x:c>
      <x:c r="G841" s="32" t="str">
        <x:v>Крепёж</x:v>
      </x:c>
      <x:c r="H841" s="41" t="n">
        <x:f>C841-C840</x:f>
        <x:v>30</x:v>
      </x:c>
    </x:row>
    <x:row r="842" ht="22" customHeight="1">
      <x:c r="A842" s="33" t="str">
        <x:v>КЛ-037</x:v>
      </x:c>
      <x:c r="B842" s="33" t="str">
        <x:v>ООО «АтлантПром»</x:v>
      </x:c>
      <x:c r="C842" s="34" t="n">
        <x:v>45741</x:v>
      </x:c>
      <x:c r="D842" s="40" t="n">
        <x:v>2200000</x:v>
      </x:c>
      <x:c r="E842" s="42" t="str">
        <x:v>Иванова Анна</x:v>
      </x:c>
      <x:c r="F842" s="41" t="n">
        <x:v>1</x:v>
      </x:c>
      <x:c r="G842" s="32" t="str">
        <x:v>Крепёж</x:v>
      </x:c>
      <x:c r="H842" s="41" t="n">
        <x:f>C842-C841</x:f>
        <x:v>30</x:v>
      </x:c>
    </x:row>
    <x:row r="843" ht="22" customHeight="1">
      <x:c r="A843" s="33" t="str">
        <x:v>КЛ-037</x:v>
      </x:c>
      <x:c r="B843" s="33" t="str">
        <x:v>ООО «АтлантПром»</x:v>
      </x:c>
      <x:c r="C843" s="34" t="n">
        <x:v>45771</x:v>
      </x:c>
      <x:c r="D843" s="40" t="n">
        <x:v>2201000</x:v>
      </x:c>
      <x:c r="E843" s="42" t="str">
        <x:v>Иванова Анна</x:v>
      </x:c>
      <x:c r="F843" s="41" t="n">
        <x:v>1</x:v>
      </x:c>
      <x:c r="G843" s="32" t="str">
        <x:v>Крепёж</x:v>
      </x:c>
      <x:c r="H843" s="41" t="n">
        <x:f>C843-C842</x:f>
        <x:v>30</x:v>
      </x:c>
    </x:row>
    <x:row r="844" ht="22" customHeight="1">
      <x:c r="A844" s="33" t="str">
        <x:v>КЛ-037</x:v>
      </x:c>
      <x:c r="B844" s="33" t="str">
        <x:v>ООО «АтлантПром»</x:v>
      </x:c>
      <x:c r="C844" s="34" t="n">
        <x:v>45801</x:v>
      </x:c>
      <x:c r="D844" s="40" t="n">
        <x:v>2199000</x:v>
      </x:c>
      <x:c r="E844" s="42" t="str">
        <x:v>Иванова Анна</x:v>
      </x:c>
      <x:c r="F844" s="41" t="n">
        <x:v>1</x:v>
      </x:c>
      <x:c r="G844" s="32" t="str">
        <x:v>Крепёж</x:v>
      </x:c>
      <x:c r="H844" s="41" t="n">
        <x:f>C844-C843</x:f>
        <x:v>30</x:v>
      </x:c>
    </x:row>
    <x:row r="845" ht="22" customHeight="1">
      <x:c r="A845" s="33" t="str">
        <x:v>КЛ-037</x:v>
      </x:c>
      <x:c r="B845" s="33" t="str">
        <x:v>ООО «АтлантПром»</x:v>
      </x:c>
      <x:c r="C845" s="34" t="n">
        <x:v>45831</x:v>
      </x:c>
      <x:c r="D845" s="40" t="n">
        <x:v>2200000</x:v>
      </x:c>
      <x:c r="E845" s="42" t="str">
        <x:v>Иванова Анна</x:v>
      </x:c>
      <x:c r="F845" s="41" t="n">
        <x:v>1</x:v>
      </x:c>
      <x:c r="G845" s="32" t="str">
        <x:v>Крепёж</x:v>
      </x:c>
      <x:c r="H845" s="41" t="n">
        <x:f>C845-C844</x:f>
        <x:v>30</x:v>
      </x:c>
    </x:row>
    <x:row r="846" ht="22" customHeight="1">
      <x:c r="A846" s="33" t="str">
        <x:v>КЛ-037</x:v>
      </x:c>
      <x:c r="B846" s="33" t="str">
        <x:v>ООО «АтлантПром»</x:v>
      </x:c>
      <x:c r="C846" s="34" t="n">
        <x:v>45861</x:v>
      </x:c>
      <x:c r="D846" s="40" t="n">
        <x:v>2201000</x:v>
      </x:c>
      <x:c r="E846" s="42" t="str">
        <x:v>Иванова Анна</x:v>
      </x:c>
      <x:c r="F846" s="41" t="n">
        <x:v>1</x:v>
      </x:c>
      <x:c r="G846" s="32" t="str">
        <x:v>Крепёж</x:v>
      </x:c>
      <x:c r="H846" s="41" t="n">
        <x:f>C846-C845</x:f>
        <x:v>30</x:v>
      </x:c>
    </x:row>
    <x:row r="847" ht="22" customHeight="1">
      <x:c r="A847" s="33" t="str">
        <x:v>КЛ-037</x:v>
      </x:c>
      <x:c r="B847" s="33" t="str">
        <x:v>ООО «АтлантПром»</x:v>
      </x:c>
      <x:c r="C847" s="34" t="n">
        <x:v>45891</x:v>
      </x:c>
      <x:c r="D847" s="40" t="n">
        <x:v>2199000</x:v>
      </x:c>
      <x:c r="E847" s="42" t="str">
        <x:v>Иванова Анна</x:v>
      </x:c>
      <x:c r="F847" s="41" t="n">
        <x:v>1</x:v>
      </x:c>
      <x:c r="G847" s="32" t="str">
        <x:v>Крепёж</x:v>
      </x:c>
      <x:c r="H847" s="41" t="n">
        <x:f>C847-C846</x:f>
        <x:v>30</x:v>
      </x:c>
    </x:row>
    <x:row r="848" ht="22" customHeight="1">
      <x:c r="A848" s="33" t="str">
        <x:v>КЛ-037</x:v>
      </x:c>
      <x:c r="B848" s="33" t="str">
        <x:v>ООО «АтлантПром»</x:v>
      </x:c>
      <x:c r="C848" s="34" t="n">
        <x:v>45921</x:v>
      </x:c>
      <x:c r="D848" s="40" t="n">
        <x:v>2200000</x:v>
      </x:c>
      <x:c r="E848" s="42" t="str">
        <x:v>Иванова Анна</x:v>
      </x:c>
      <x:c r="F848" s="41" t="n">
        <x:v>1</x:v>
      </x:c>
      <x:c r="G848" s="32" t="str">
        <x:v>Крепёж</x:v>
      </x:c>
      <x:c r="H848" s="41" t="n">
        <x:f>C848-C847</x:f>
        <x:v>30</x:v>
      </x:c>
    </x:row>
    <x:row r="849" ht="22" customHeight="1">
      <x:c r="A849" s="33" t="str">
        <x:v>КЛ-037</x:v>
      </x:c>
      <x:c r="B849" s="33" t="str">
        <x:v>ООО «АтлантПром»</x:v>
      </x:c>
      <x:c r="C849" s="34" t="n">
        <x:v>45951</x:v>
      </x:c>
      <x:c r="D849" s="40" t="n">
        <x:v>2201000</x:v>
      </x:c>
      <x:c r="E849" s="42" t="str">
        <x:v>Иванова Анна</x:v>
      </x:c>
      <x:c r="F849" s="41" t="n">
        <x:v>1</x:v>
      </x:c>
      <x:c r="G849" s="32" t="str">
        <x:v>Крепёж</x:v>
      </x:c>
      <x:c r="H849" s="41" t="n">
        <x:f>C849-C848</x:f>
        <x:v>30</x:v>
      </x:c>
    </x:row>
    <x:row r="850" ht="22" customHeight="1">
      <x:c r="A850" s="33" t="str">
        <x:v>КЛ-037</x:v>
      </x:c>
      <x:c r="B850" s="33" t="str">
        <x:v>ООО «АтлантПром»</x:v>
      </x:c>
      <x:c r="C850" s="34" t="n">
        <x:v>45981</x:v>
      </x:c>
      <x:c r="D850" s="40" t="n">
        <x:v>2199000</x:v>
      </x:c>
      <x:c r="E850" s="42" t="str">
        <x:v>Иванова Анна</x:v>
      </x:c>
      <x:c r="F850" s="41" t="n">
        <x:v>1</x:v>
      </x:c>
      <x:c r="G850" s="32" t="str">
        <x:v>Крепёж</x:v>
      </x:c>
      <x:c r="H850" s="41" t="n">
        <x:f>C850-C849</x:f>
        <x:v>30</x:v>
      </x:c>
    </x:row>
    <x:row r="851" ht="22" customHeight="1">
      <x:c r="A851" s="33" t="str">
        <x:v>КЛ-037</x:v>
      </x:c>
      <x:c r="B851" s="33" t="str">
        <x:v>ООО «АтлантПром»</x:v>
      </x:c>
      <x:c r="C851" s="34" t="n">
        <x:v>46011</x:v>
      </x:c>
      <x:c r="D851" s="40" t="n">
        <x:v>2200000</x:v>
      </x:c>
      <x:c r="E851" s="42" t="str">
        <x:v>Иванова Анна</x:v>
      </x:c>
      <x:c r="F851" s="41" t="n">
        <x:v>1</x:v>
      </x:c>
      <x:c r="G851" s="32" t="str">
        <x:v>Крепёж</x:v>
      </x:c>
      <x:c r="H851" s="41" t="n">
        <x:f>C851-C850</x:f>
        <x:v>30</x:v>
      </x:c>
    </x:row>
    <x:row r="852" ht="22" customHeight="1">
      <x:c r="A852" s="33" t="str">
        <x:v>КЛ-037</x:v>
      </x:c>
      <x:c r="B852" s="33" t="str">
        <x:v>ООО «АтлантПром»</x:v>
      </x:c>
      <x:c r="C852" s="34" t="n">
        <x:v>46041</x:v>
      </x:c>
      <x:c r="D852" s="40" t="n">
        <x:v>2201000</x:v>
      </x:c>
      <x:c r="E852" s="42" t="str">
        <x:v>Иванова Анна</x:v>
      </x:c>
      <x:c r="F852" s="41" t="n">
        <x:v>1</x:v>
      </x:c>
      <x:c r="G852" s="32" t="str">
        <x:v>Крепёж</x:v>
      </x:c>
      <x:c r="H852" s="41" t="n">
        <x:f>C852-C851</x:f>
        <x:v>30</x:v>
      </x:c>
    </x:row>
    <x:row r="853" ht="22" customHeight="1">
      <x:c r="A853" s="33" t="str">
        <x:v>КЛ-037</x:v>
      </x:c>
      <x:c r="B853" s="33" t="str">
        <x:v>ООО «АтлантПром»</x:v>
      </x:c>
      <x:c r="C853" s="34" t="n">
        <x:v>46071</x:v>
      </x:c>
      <x:c r="D853" s="40" t="n">
        <x:v>2199000</x:v>
      </x:c>
      <x:c r="E853" s="42" t="str">
        <x:v>Иванова Анна</x:v>
      </x:c>
      <x:c r="F853" s="41" t="n">
        <x:v>1</x:v>
      </x:c>
      <x:c r="G853" s="32" t="str">
        <x:v>Крепёж</x:v>
      </x:c>
      <x:c r="H853" s="41" t="n">
        <x:f>C853-C852</x:f>
        <x:v>30</x:v>
      </x:c>
    </x:row>
    <x:row r="854" ht="22" customHeight="1">
      <x:c r="A854" s="33" t="str">
        <x:v>КЛ-037</x:v>
      </x:c>
      <x:c r="B854" s="33" t="str">
        <x:v>ООО «АтлантПром»</x:v>
      </x:c>
      <x:c r="C854" s="34" t="n">
        <x:v>46101</x:v>
      </x:c>
      <x:c r="D854" s="40" t="n">
        <x:v>2200000</x:v>
      </x:c>
      <x:c r="E854" s="42" t="str">
        <x:v>Иванова Анна</x:v>
      </x:c>
      <x:c r="F854" s="41" t="n">
        <x:v>1</x:v>
      </x:c>
      <x:c r="G854" s="32" t="str">
        <x:v>Крепёж</x:v>
      </x:c>
      <x:c r="H854" s="41" t="n">
        <x:f>C854-C853</x:f>
        <x:v>30</x:v>
      </x:c>
    </x:row>
    <x:row r="855" ht="22" customHeight="1">
      <x:c r="A855" s="33" t="str">
        <x:v>КЛ-037</x:v>
      </x:c>
      <x:c r="B855" s="33" t="str">
        <x:v>ООО «АтлантПром»</x:v>
      </x:c>
      <x:c r="C855" s="34" t="n">
        <x:v>46131</x:v>
      </x:c>
      <x:c r="D855" s="40" t="n">
        <x:v>2201000</x:v>
      </x:c>
      <x:c r="E855" s="42" t="str">
        <x:v>Иванова Анна</x:v>
      </x:c>
      <x:c r="F855" s="41" t="n">
        <x:v>1</x:v>
      </x:c>
      <x:c r="G855" s="32" t="str">
        <x:v>Крепёж</x:v>
      </x:c>
      <x:c r="H855" s="41" t="n">
        <x:f>C855-C854</x:f>
        <x:v>30</x:v>
      </x:c>
    </x:row>
    <x:row r="856" ht="22" customHeight="1">
      <x:c r="A856" s="33" t="str">
        <x:v>КЛ-037</x:v>
      </x:c>
      <x:c r="B856" s="33" t="str">
        <x:v>ООО «АтлантПром»</x:v>
      </x:c>
      <x:c r="C856" s="34" t="n">
        <x:v>46161</x:v>
      </x:c>
      <x:c r="D856" s="40" t="n">
        <x:v>2199000</x:v>
      </x:c>
      <x:c r="E856" s="42" t="str">
        <x:v>Иванова Анна</x:v>
      </x:c>
      <x:c r="F856" s="41" t="n">
        <x:v>1</x:v>
      </x:c>
      <x:c r="G856" s="32" t="str">
        <x:v>Крепёж</x:v>
      </x:c>
      <x:c r="H856" s="41" t="n">
        <x:f>C856-C855</x:f>
        <x:v>30</x:v>
      </x:c>
    </x:row>
    <x:row r="857" ht="22" customHeight="1">
      <x:c r="A857" s="33" t="str">
        <x:v>КЛ-037</x:v>
      </x:c>
      <x:c r="B857" s="33" t="str">
        <x:v>ООО «АтлантПром»</x:v>
      </x:c>
      <x:c r="C857" s="34" t="n">
        <x:v>46191</x:v>
      </x:c>
      <x:c r="D857" s="40" t="n">
        <x:v>2200000</x:v>
      </x:c>
      <x:c r="E857" s="42" t="str">
        <x:v>Иванова Анна</x:v>
      </x:c>
      <x:c r="F857" s="41" t="n">
        <x:v>1</x:v>
      </x:c>
      <x:c r="G857" s="32" t="str">
        <x:v>Крепёж</x:v>
      </x:c>
      <x:c r="H857" s="41" t="n">
        <x:f>C857-C856</x:f>
        <x:v>30</x:v>
      </x:c>
    </x:row>
    <x:row r="858" ht="22" customHeight="1">
      <x:c r="A858" s="33" t="str">
        <x:v>КЛ-037</x:v>
      </x:c>
      <x:c r="B858" s="33" t="str">
        <x:v>ООО «АтлантПром»</x:v>
      </x:c>
      <x:c r="C858" s="34" t="n">
        <x:v>46221</x:v>
      </x:c>
      <x:c r="D858" s="40" t="n">
        <x:v>2201000</x:v>
      </x:c>
      <x:c r="E858" s="42" t="str">
        <x:v>Иванова Анна</x:v>
      </x:c>
      <x:c r="F858" s="41" t="n">
        <x:v>1</x:v>
      </x:c>
      <x:c r="G858" s="32" t="str">
        <x:v>Крепёж</x:v>
      </x:c>
      <x:c r="H858" s="41" t="n">
        <x:f>C858-C857</x:f>
        <x:v>30</x:v>
      </x:c>
    </x:row>
    <x:row r="859" ht="22" customHeight="1">
      <x:c r="A859" s="33" t="str">
        <x:v>КЛ-038</x:v>
      </x:c>
      <x:c r="B859" s="33" t="str">
        <x:v>ООО «ФлагманСнаб»</x:v>
      </x:c>
      <x:c r="C859" s="34" t="n">
        <x:v>45198</x:v>
      </x:c>
      <x:c r="D859" s="40" t="n">
        <x:v>1800000</x:v>
      </x:c>
      <x:c r="E859" s="42" t="str">
        <x:v>Петров Илья</x:v>
      </x:c>
      <x:c r="F859" s="41" t="n">
        <x:v>1</x:v>
      </x:c>
      <x:c r="G859" s="32" t="str">
        <x:v>Кабель</x:v>
      </x:c>
      <x:c r="H859" s="41"/>
    </x:row>
    <x:row r="860" ht="22" customHeight="1">
      <x:c r="A860" s="33" t="str">
        <x:v>КЛ-038</x:v>
      </x:c>
      <x:c r="B860" s="33" t="str">
        <x:v>ООО «ФлагманСнаб»</x:v>
      </x:c>
      <x:c r="C860" s="34" t="n">
        <x:v>45228</x:v>
      </x:c>
      <x:c r="D860" s="40" t="n">
        <x:v>1801000</x:v>
      </x:c>
      <x:c r="E860" s="42" t="str">
        <x:v>Петров Илья</x:v>
      </x:c>
      <x:c r="F860" s="41" t="n">
        <x:v>1</x:v>
      </x:c>
      <x:c r="G860" s="32" t="str">
        <x:v>Кабель</x:v>
      </x:c>
      <x:c r="H860" s="41" t="n">
        <x:f>C860-C859</x:f>
        <x:v>30</x:v>
      </x:c>
    </x:row>
    <x:row r="861" ht="22" customHeight="1">
      <x:c r="A861" s="33" t="str">
        <x:v>КЛ-038</x:v>
      </x:c>
      <x:c r="B861" s="33" t="str">
        <x:v>ООО «ФлагманСнаб»</x:v>
      </x:c>
      <x:c r="C861" s="34" t="n">
        <x:v>45258</x:v>
      </x:c>
      <x:c r="D861" s="40" t="n">
        <x:v>1799000</x:v>
      </x:c>
      <x:c r="E861" s="42" t="str">
        <x:v>Петров Илья</x:v>
      </x:c>
      <x:c r="F861" s="41" t="n">
        <x:v>1</x:v>
      </x:c>
      <x:c r="G861" s="32" t="str">
        <x:v>Кабель</x:v>
      </x:c>
      <x:c r="H861" s="41" t="n">
        <x:f>C861-C860</x:f>
        <x:v>30</x:v>
      </x:c>
    </x:row>
    <x:row r="862" ht="22" customHeight="1">
      <x:c r="A862" s="33" t="str">
        <x:v>КЛ-038</x:v>
      </x:c>
      <x:c r="B862" s="33" t="str">
        <x:v>ООО «ФлагманСнаб»</x:v>
      </x:c>
      <x:c r="C862" s="34" t="n">
        <x:v>45288</x:v>
      </x:c>
      <x:c r="D862" s="40" t="n">
        <x:v>1800000</x:v>
      </x:c>
      <x:c r="E862" s="42" t="str">
        <x:v>Петров Илья</x:v>
      </x:c>
      <x:c r="F862" s="41" t="n">
        <x:v>1</x:v>
      </x:c>
      <x:c r="G862" s="32" t="str">
        <x:v>Кабель</x:v>
      </x:c>
      <x:c r="H862" s="41" t="n">
        <x:f>C862-C861</x:f>
        <x:v>30</x:v>
      </x:c>
    </x:row>
    <x:row r="863" ht="22" customHeight="1">
      <x:c r="A863" s="33" t="str">
        <x:v>КЛ-038</x:v>
      </x:c>
      <x:c r="B863" s="33" t="str">
        <x:v>ООО «ФлагманСнаб»</x:v>
      </x:c>
      <x:c r="C863" s="34" t="n">
        <x:v>45318</x:v>
      </x:c>
      <x:c r="D863" s="40" t="n">
        <x:v>1801000</x:v>
      </x:c>
      <x:c r="E863" s="42" t="str">
        <x:v>Петров Илья</x:v>
      </x:c>
      <x:c r="F863" s="41" t="n">
        <x:v>1</x:v>
      </x:c>
      <x:c r="G863" s="32" t="str">
        <x:v>Кабель</x:v>
      </x:c>
      <x:c r="H863" s="41" t="n">
        <x:f>C863-C862</x:f>
        <x:v>30</x:v>
      </x:c>
    </x:row>
    <x:row r="864" ht="22" customHeight="1">
      <x:c r="A864" s="33" t="str">
        <x:v>КЛ-038</x:v>
      </x:c>
      <x:c r="B864" s="33" t="str">
        <x:v>ООО «ФлагманСнаб»</x:v>
      </x:c>
      <x:c r="C864" s="34" t="n">
        <x:v>45348</x:v>
      </x:c>
      <x:c r="D864" s="40" t="n">
        <x:v>1799000</x:v>
      </x:c>
      <x:c r="E864" s="42" t="str">
        <x:v>Петров Илья</x:v>
      </x:c>
      <x:c r="F864" s="41" t="n">
        <x:v>1</x:v>
      </x:c>
      <x:c r="G864" s="32" t="str">
        <x:v>Кабель</x:v>
      </x:c>
      <x:c r="H864" s="41" t="n">
        <x:f>C864-C863</x:f>
        <x:v>30</x:v>
      </x:c>
    </x:row>
    <x:row r="865" ht="22" customHeight="1">
      <x:c r="A865" s="33" t="str">
        <x:v>КЛ-038</x:v>
      </x:c>
      <x:c r="B865" s="33" t="str">
        <x:v>ООО «ФлагманСнаб»</x:v>
      </x:c>
      <x:c r="C865" s="34" t="n">
        <x:v>45378</x:v>
      </x:c>
      <x:c r="D865" s="40" t="n">
        <x:v>1800000</x:v>
      </x:c>
      <x:c r="E865" s="42" t="str">
        <x:v>Петров Илья</x:v>
      </x:c>
      <x:c r="F865" s="41" t="n">
        <x:v>1</x:v>
      </x:c>
      <x:c r="G865" s="32" t="str">
        <x:v>Кабель</x:v>
      </x:c>
      <x:c r="H865" s="41" t="n">
        <x:f>C865-C864</x:f>
        <x:v>30</x:v>
      </x:c>
    </x:row>
    <x:row r="866" ht="22" customHeight="1">
      <x:c r="A866" s="33" t="str">
        <x:v>КЛ-038</x:v>
      </x:c>
      <x:c r="B866" s="33" t="str">
        <x:v>ООО «ФлагманСнаб»</x:v>
      </x:c>
      <x:c r="C866" s="34" t="n">
        <x:v>45408</x:v>
      </x:c>
      <x:c r="D866" s="40" t="n">
        <x:v>1801000</x:v>
      </x:c>
      <x:c r="E866" s="42" t="str">
        <x:v>Петров Илья</x:v>
      </x:c>
      <x:c r="F866" s="41" t="n">
        <x:v>1</x:v>
      </x:c>
      <x:c r="G866" s="32" t="str">
        <x:v>Кабель</x:v>
      </x:c>
      <x:c r="H866" s="41" t="n">
        <x:f>C866-C865</x:f>
        <x:v>30</x:v>
      </x:c>
    </x:row>
    <x:row r="867" ht="22" customHeight="1">
      <x:c r="A867" s="33" t="str">
        <x:v>КЛ-038</x:v>
      </x:c>
      <x:c r="B867" s="33" t="str">
        <x:v>ООО «ФлагманСнаб»</x:v>
      </x:c>
      <x:c r="C867" s="34" t="n">
        <x:v>45438</x:v>
      </x:c>
      <x:c r="D867" s="40" t="n">
        <x:v>1799000</x:v>
      </x:c>
      <x:c r="E867" s="42" t="str">
        <x:v>Петров Илья</x:v>
      </x:c>
      <x:c r="F867" s="41" t="n">
        <x:v>1</x:v>
      </x:c>
      <x:c r="G867" s="32" t="str">
        <x:v>Кабель</x:v>
      </x:c>
      <x:c r="H867" s="41" t="n">
        <x:f>C867-C866</x:f>
        <x:v>30</x:v>
      </x:c>
    </x:row>
    <x:row r="868" ht="22" customHeight="1">
      <x:c r="A868" s="33" t="str">
        <x:v>КЛ-038</x:v>
      </x:c>
      <x:c r="B868" s="33" t="str">
        <x:v>ООО «ФлагманСнаб»</x:v>
      </x:c>
      <x:c r="C868" s="34" t="n">
        <x:v>45468</x:v>
      </x:c>
      <x:c r="D868" s="40" t="n">
        <x:v>1800000</x:v>
      </x:c>
      <x:c r="E868" s="42" t="str">
        <x:v>Петров Илья</x:v>
      </x:c>
      <x:c r="F868" s="41" t="n">
        <x:v>1</x:v>
      </x:c>
      <x:c r="G868" s="32" t="str">
        <x:v>Кабель</x:v>
      </x:c>
      <x:c r="H868" s="41" t="n">
        <x:f>C868-C867</x:f>
        <x:v>30</x:v>
      </x:c>
    </x:row>
    <x:row r="869" ht="22" customHeight="1">
      <x:c r="A869" s="33" t="str">
        <x:v>КЛ-038</x:v>
      </x:c>
      <x:c r="B869" s="33" t="str">
        <x:v>ООО «ФлагманСнаб»</x:v>
      </x:c>
      <x:c r="C869" s="34" t="n">
        <x:v>45498</x:v>
      </x:c>
      <x:c r="D869" s="40" t="n">
        <x:v>1801000</x:v>
      </x:c>
      <x:c r="E869" s="42" t="str">
        <x:v>Петров Илья</x:v>
      </x:c>
      <x:c r="F869" s="41" t="n">
        <x:v>1</x:v>
      </x:c>
      <x:c r="G869" s="32" t="str">
        <x:v>Кабель</x:v>
      </x:c>
      <x:c r="H869" s="41" t="n">
        <x:f>C869-C868</x:f>
        <x:v>30</x:v>
      </x:c>
    </x:row>
    <x:row r="870" ht="22" customHeight="1">
      <x:c r="A870" s="33" t="str">
        <x:v>КЛ-038</x:v>
      </x:c>
      <x:c r="B870" s="33" t="str">
        <x:v>ООО «ФлагманСнаб»</x:v>
      </x:c>
      <x:c r="C870" s="34" t="n">
        <x:v>45528</x:v>
      </x:c>
      <x:c r="D870" s="40" t="n">
        <x:v>1799000</x:v>
      </x:c>
      <x:c r="E870" s="42" t="str">
        <x:v>Петров Илья</x:v>
      </x:c>
      <x:c r="F870" s="41" t="n">
        <x:v>1</x:v>
      </x:c>
      <x:c r="G870" s="32" t="str">
        <x:v>Кабель</x:v>
      </x:c>
      <x:c r="H870" s="41" t="n">
        <x:f>C870-C869</x:f>
        <x:v>30</x:v>
      </x:c>
    </x:row>
    <x:row r="871" ht="22" customHeight="1">
      <x:c r="A871" s="33" t="str">
        <x:v>КЛ-038</x:v>
      </x:c>
      <x:c r="B871" s="33" t="str">
        <x:v>ООО «ФлагманСнаб»</x:v>
      </x:c>
      <x:c r="C871" s="34" t="n">
        <x:v>45558</x:v>
      </x:c>
      <x:c r="D871" s="40" t="n">
        <x:v>1800000</x:v>
      </x:c>
      <x:c r="E871" s="42" t="str">
        <x:v>Петров Илья</x:v>
      </x:c>
      <x:c r="F871" s="41" t="n">
        <x:v>1</x:v>
      </x:c>
      <x:c r="G871" s="32" t="str">
        <x:v>Кабель</x:v>
      </x:c>
      <x:c r="H871" s="41" t="n">
        <x:f>C871-C870</x:f>
        <x:v>30</x:v>
      </x:c>
    </x:row>
    <x:row r="872" ht="22" customHeight="1">
      <x:c r="A872" s="33" t="str">
        <x:v>КЛ-038</x:v>
      </x:c>
      <x:c r="B872" s="33" t="str">
        <x:v>ООО «ФлагманСнаб»</x:v>
      </x:c>
      <x:c r="C872" s="34" t="n">
        <x:v>45588</x:v>
      </x:c>
      <x:c r="D872" s="40" t="n">
        <x:v>1801000</x:v>
      </x:c>
      <x:c r="E872" s="42" t="str">
        <x:v>Петров Илья</x:v>
      </x:c>
      <x:c r="F872" s="41" t="n">
        <x:v>1</x:v>
      </x:c>
      <x:c r="G872" s="32" t="str">
        <x:v>Кабель</x:v>
      </x:c>
      <x:c r="H872" s="41" t="n">
        <x:f>C872-C871</x:f>
        <x:v>30</x:v>
      </x:c>
    </x:row>
    <x:row r="873" ht="22" customHeight="1">
      <x:c r="A873" s="33" t="str">
        <x:v>КЛ-038</x:v>
      </x:c>
      <x:c r="B873" s="33" t="str">
        <x:v>ООО «ФлагманСнаб»</x:v>
      </x:c>
      <x:c r="C873" s="34" t="n">
        <x:v>45618</x:v>
      </x:c>
      <x:c r="D873" s="40" t="n">
        <x:v>1799000</x:v>
      </x:c>
      <x:c r="E873" s="42" t="str">
        <x:v>Петров Илья</x:v>
      </x:c>
      <x:c r="F873" s="41" t="n">
        <x:v>1</x:v>
      </x:c>
      <x:c r="G873" s="32" t="str">
        <x:v>Кабель</x:v>
      </x:c>
      <x:c r="H873" s="41" t="n">
        <x:f>C873-C872</x:f>
        <x:v>30</x:v>
      </x:c>
    </x:row>
    <x:row r="874" ht="22" customHeight="1">
      <x:c r="A874" s="33" t="str">
        <x:v>КЛ-038</x:v>
      </x:c>
      <x:c r="B874" s="33" t="str">
        <x:v>ООО «ФлагманСнаб»</x:v>
      </x:c>
      <x:c r="C874" s="34" t="n">
        <x:v>45648</x:v>
      </x:c>
      <x:c r="D874" s="40" t="n">
        <x:v>1800000</x:v>
      </x:c>
      <x:c r="E874" s="42" t="str">
        <x:v>Петров Илья</x:v>
      </x:c>
      <x:c r="F874" s="41" t="n">
        <x:v>1</x:v>
      </x:c>
      <x:c r="G874" s="32" t="str">
        <x:v>Кабель</x:v>
      </x:c>
      <x:c r="H874" s="41" t="n">
        <x:f>C874-C873</x:f>
        <x:v>30</x:v>
      </x:c>
    </x:row>
    <x:row r="875" ht="22" customHeight="1">
      <x:c r="A875" s="33" t="str">
        <x:v>КЛ-038</x:v>
      </x:c>
      <x:c r="B875" s="33" t="str">
        <x:v>ООО «ФлагманСнаб»</x:v>
      </x:c>
      <x:c r="C875" s="34" t="n">
        <x:v>45678</x:v>
      </x:c>
      <x:c r="D875" s="40" t="n">
        <x:v>1801000</x:v>
      </x:c>
      <x:c r="E875" s="42" t="str">
        <x:v>Петров Илья</x:v>
      </x:c>
      <x:c r="F875" s="41" t="n">
        <x:v>1</x:v>
      </x:c>
      <x:c r="G875" s="32" t="str">
        <x:v>Кабель</x:v>
      </x:c>
      <x:c r="H875" s="41" t="n">
        <x:f>C875-C874</x:f>
        <x:v>30</x:v>
      </x:c>
    </x:row>
    <x:row r="876" ht="22" customHeight="1">
      <x:c r="A876" s="33" t="str">
        <x:v>КЛ-038</x:v>
      </x:c>
      <x:c r="B876" s="33" t="str">
        <x:v>ООО «ФлагманСнаб»</x:v>
      </x:c>
      <x:c r="C876" s="34" t="n">
        <x:v>45708</x:v>
      </x:c>
      <x:c r="D876" s="40" t="n">
        <x:v>1799000</x:v>
      </x:c>
      <x:c r="E876" s="42" t="str">
        <x:v>Петров Илья</x:v>
      </x:c>
      <x:c r="F876" s="41" t="n">
        <x:v>1</x:v>
      </x:c>
      <x:c r="G876" s="32" t="str">
        <x:v>Кабель</x:v>
      </x:c>
      <x:c r="H876" s="41" t="n">
        <x:f>C876-C875</x:f>
        <x:v>30</x:v>
      </x:c>
    </x:row>
    <x:row r="877" ht="22" customHeight="1">
      <x:c r="A877" s="33" t="str">
        <x:v>КЛ-038</x:v>
      </x:c>
      <x:c r="B877" s="33" t="str">
        <x:v>ООО «ФлагманСнаб»</x:v>
      </x:c>
      <x:c r="C877" s="34" t="n">
        <x:v>45738</x:v>
      </x:c>
      <x:c r="D877" s="40" t="n">
        <x:v>1800000</x:v>
      </x:c>
      <x:c r="E877" s="42" t="str">
        <x:v>Петров Илья</x:v>
      </x:c>
      <x:c r="F877" s="41" t="n">
        <x:v>1</x:v>
      </x:c>
      <x:c r="G877" s="32" t="str">
        <x:v>Кабель</x:v>
      </x:c>
      <x:c r="H877" s="41" t="n">
        <x:f>C877-C876</x:f>
        <x:v>30</x:v>
      </x:c>
    </x:row>
    <x:row r="878" ht="22" customHeight="1">
      <x:c r="A878" s="33" t="str">
        <x:v>КЛ-038</x:v>
      </x:c>
      <x:c r="B878" s="33" t="str">
        <x:v>ООО «ФлагманСнаб»</x:v>
      </x:c>
      <x:c r="C878" s="34" t="n">
        <x:v>45768</x:v>
      </x:c>
      <x:c r="D878" s="40" t="n">
        <x:v>1801000</x:v>
      </x:c>
      <x:c r="E878" s="42" t="str">
        <x:v>Петров Илья</x:v>
      </x:c>
      <x:c r="F878" s="41" t="n">
        <x:v>1</x:v>
      </x:c>
      <x:c r="G878" s="32" t="str">
        <x:v>Кабель</x:v>
      </x:c>
      <x:c r="H878" s="41" t="n">
        <x:f>C878-C877</x:f>
        <x:v>30</x:v>
      </x:c>
    </x:row>
    <x:row r="879" ht="22" customHeight="1">
      <x:c r="A879" s="33" t="str">
        <x:v>КЛ-038</x:v>
      </x:c>
      <x:c r="B879" s="33" t="str">
        <x:v>ООО «ФлагманСнаб»</x:v>
      </x:c>
      <x:c r="C879" s="34" t="n">
        <x:v>45798</x:v>
      </x:c>
      <x:c r="D879" s="40" t="n">
        <x:v>1799000</x:v>
      </x:c>
      <x:c r="E879" s="42" t="str">
        <x:v>Петров Илья</x:v>
      </x:c>
      <x:c r="F879" s="41" t="n">
        <x:v>1</x:v>
      </x:c>
      <x:c r="G879" s="32" t="str">
        <x:v>Кабель</x:v>
      </x:c>
      <x:c r="H879" s="41" t="n">
        <x:f>C879-C878</x:f>
        <x:v>30</x:v>
      </x:c>
    </x:row>
    <x:row r="880" ht="22" customHeight="1">
      <x:c r="A880" s="33" t="str">
        <x:v>КЛ-038</x:v>
      </x:c>
      <x:c r="B880" s="33" t="str">
        <x:v>ООО «ФлагманСнаб»</x:v>
      </x:c>
      <x:c r="C880" s="34" t="n">
        <x:v>45828</x:v>
      </x:c>
      <x:c r="D880" s="40" t="n">
        <x:v>1800000</x:v>
      </x:c>
      <x:c r="E880" s="42" t="str">
        <x:v>Петров Илья</x:v>
      </x:c>
      <x:c r="F880" s="41" t="n">
        <x:v>1</x:v>
      </x:c>
      <x:c r="G880" s="32" t="str">
        <x:v>Кабель</x:v>
      </x:c>
      <x:c r="H880" s="41" t="n">
        <x:f>C880-C879</x:f>
        <x:v>30</x:v>
      </x:c>
    </x:row>
    <x:row r="881" ht="22" customHeight="1">
      <x:c r="A881" s="33" t="str">
        <x:v>КЛ-038</x:v>
      </x:c>
      <x:c r="B881" s="33" t="str">
        <x:v>ООО «ФлагманСнаб»</x:v>
      </x:c>
      <x:c r="C881" s="34" t="n">
        <x:v>45858</x:v>
      </x:c>
      <x:c r="D881" s="40" t="n">
        <x:v>1801000</x:v>
      </x:c>
      <x:c r="E881" s="42" t="str">
        <x:v>Петров Илья</x:v>
      </x:c>
      <x:c r="F881" s="41" t="n">
        <x:v>1</x:v>
      </x:c>
      <x:c r="G881" s="32" t="str">
        <x:v>Кабель</x:v>
      </x:c>
      <x:c r="H881" s="41" t="n">
        <x:f>C881-C880</x:f>
        <x:v>30</x:v>
      </x:c>
    </x:row>
    <x:row r="882" ht="22" customHeight="1">
      <x:c r="A882" s="33" t="str">
        <x:v>КЛ-038</x:v>
      </x:c>
      <x:c r="B882" s="33" t="str">
        <x:v>ООО «ФлагманСнаб»</x:v>
      </x:c>
      <x:c r="C882" s="34" t="n">
        <x:v>45888</x:v>
      </x:c>
      <x:c r="D882" s="40" t="n">
        <x:v>1799000</x:v>
      </x:c>
      <x:c r="E882" s="42" t="str">
        <x:v>Петров Илья</x:v>
      </x:c>
      <x:c r="F882" s="41" t="n">
        <x:v>1</x:v>
      </x:c>
      <x:c r="G882" s="32" t="str">
        <x:v>Кабель</x:v>
      </x:c>
      <x:c r="H882" s="41" t="n">
        <x:f>C882-C881</x:f>
        <x:v>30</x:v>
      </x:c>
    </x:row>
    <x:row r="883" ht="22" customHeight="1">
      <x:c r="A883" s="33" t="str">
        <x:v>КЛ-038</x:v>
      </x:c>
      <x:c r="B883" s="33" t="str">
        <x:v>ООО «ФлагманСнаб»</x:v>
      </x:c>
      <x:c r="C883" s="34" t="n">
        <x:v>45918</x:v>
      </x:c>
      <x:c r="D883" s="40" t="n">
        <x:v>1800000</x:v>
      </x:c>
      <x:c r="E883" s="42" t="str">
        <x:v>Петров Илья</x:v>
      </x:c>
      <x:c r="F883" s="41" t="n">
        <x:v>1</x:v>
      </x:c>
      <x:c r="G883" s="32" t="str">
        <x:v>Кабель</x:v>
      </x:c>
      <x:c r="H883" s="41" t="n">
        <x:f>C883-C882</x:f>
        <x:v>30</x:v>
      </x:c>
    </x:row>
    <x:row r="884" ht="22" customHeight="1">
      <x:c r="A884" s="33" t="str">
        <x:v>КЛ-038</x:v>
      </x:c>
      <x:c r="B884" s="33" t="str">
        <x:v>ООО «ФлагманСнаб»</x:v>
      </x:c>
      <x:c r="C884" s="34" t="n">
        <x:v>45948</x:v>
      </x:c>
      <x:c r="D884" s="40" t="n">
        <x:v>1801000</x:v>
      </x:c>
      <x:c r="E884" s="42" t="str">
        <x:v>Петров Илья</x:v>
      </x:c>
      <x:c r="F884" s="41" t="n">
        <x:v>1</x:v>
      </x:c>
      <x:c r="G884" s="32" t="str">
        <x:v>Кабель</x:v>
      </x:c>
      <x:c r="H884" s="41" t="n">
        <x:f>C884-C883</x:f>
        <x:v>30</x:v>
      </x:c>
    </x:row>
    <x:row r="885" ht="22" customHeight="1">
      <x:c r="A885" s="33" t="str">
        <x:v>КЛ-038</x:v>
      </x:c>
      <x:c r="B885" s="33" t="str">
        <x:v>ООО «ФлагманСнаб»</x:v>
      </x:c>
      <x:c r="C885" s="34" t="n">
        <x:v>45978</x:v>
      </x:c>
      <x:c r="D885" s="40" t="n">
        <x:v>1799000</x:v>
      </x:c>
      <x:c r="E885" s="42" t="str">
        <x:v>Петров Илья</x:v>
      </x:c>
      <x:c r="F885" s="41" t="n">
        <x:v>1</x:v>
      </x:c>
      <x:c r="G885" s="32" t="str">
        <x:v>Кабель</x:v>
      </x:c>
      <x:c r="H885" s="41" t="n">
        <x:f>C885-C884</x:f>
        <x:v>30</x:v>
      </x:c>
    </x:row>
    <x:row r="886" ht="22" customHeight="1">
      <x:c r="A886" s="33" t="str">
        <x:v>КЛ-038</x:v>
      </x:c>
      <x:c r="B886" s="33" t="str">
        <x:v>ООО «ФлагманСнаб»</x:v>
      </x:c>
      <x:c r="C886" s="34" t="n">
        <x:v>46008</x:v>
      </x:c>
      <x:c r="D886" s="40" t="n">
        <x:v>1800000</x:v>
      </x:c>
      <x:c r="E886" s="42" t="str">
        <x:v>Петров Илья</x:v>
      </x:c>
      <x:c r="F886" s="41" t="n">
        <x:v>1</x:v>
      </x:c>
      <x:c r="G886" s="32" t="str">
        <x:v>Кабель</x:v>
      </x:c>
      <x:c r="H886" s="41" t="n">
        <x:f>C886-C885</x:f>
        <x:v>30</x:v>
      </x:c>
    </x:row>
    <x:row r="887" ht="22" customHeight="1">
      <x:c r="A887" s="33" t="str">
        <x:v>КЛ-038</x:v>
      </x:c>
      <x:c r="B887" s="33" t="str">
        <x:v>ООО «ФлагманСнаб»</x:v>
      </x:c>
      <x:c r="C887" s="34" t="n">
        <x:v>46038</x:v>
      </x:c>
      <x:c r="D887" s="40" t="n">
        <x:v>1801000</x:v>
      </x:c>
      <x:c r="E887" s="42" t="str">
        <x:v>Петров Илья</x:v>
      </x:c>
      <x:c r="F887" s="41" t="n">
        <x:v>1</x:v>
      </x:c>
      <x:c r="G887" s="32" t="str">
        <x:v>Кабель</x:v>
      </x:c>
      <x:c r="H887" s="41" t="n">
        <x:f>C887-C886</x:f>
        <x:v>30</x:v>
      </x:c>
    </x:row>
    <x:row r="888" ht="22" customHeight="1">
      <x:c r="A888" s="33" t="str">
        <x:v>КЛ-038</x:v>
      </x:c>
      <x:c r="B888" s="33" t="str">
        <x:v>ООО «ФлагманСнаб»</x:v>
      </x:c>
      <x:c r="C888" s="34" t="n">
        <x:v>46068</x:v>
      </x:c>
      <x:c r="D888" s="40" t="n">
        <x:v>1799000</x:v>
      </x:c>
      <x:c r="E888" s="42" t="str">
        <x:v>Петров Илья</x:v>
      </x:c>
      <x:c r="F888" s="41" t="n">
        <x:v>1</x:v>
      </x:c>
      <x:c r="G888" s="32" t="str">
        <x:v>Кабель</x:v>
      </x:c>
      <x:c r="H888" s="41" t="n">
        <x:f>C888-C887</x:f>
        <x:v>30</x:v>
      </x:c>
    </x:row>
    <x:row r="889" ht="22" customHeight="1">
      <x:c r="A889" s="33" t="str">
        <x:v>КЛ-038</x:v>
      </x:c>
      <x:c r="B889" s="33" t="str">
        <x:v>ООО «ФлагманСнаб»</x:v>
      </x:c>
      <x:c r="C889" s="34" t="n">
        <x:v>46098</x:v>
      </x:c>
      <x:c r="D889" s="40" t="n">
        <x:v>1800000</x:v>
      </x:c>
      <x:c r="E889" s="42" t="str">
        <x:v>Петров Илья</x:v>
      </x:c>
      <x:c r="F889" s="41" t="n">
        <x:v>1</x:v>
      </x:c>
      <x:c r="G889" s="32" t="str">
        <x:v>Кабель</x:v>
      </x:c>
      <x:c r="H889" s="41" t="n">
        <x:f>C889-C888</x:f>
        <x:v>30</x:v>
      </x:c>
    </x:row>
    <x:row r="890" ht="22" customHeight="1">
      <x:c r="A890" s="33" t="str">
        <x:v>КЛ-038</x:v>
      </x:c>
      <x:c r="B890" s="33" t="str">
        <x:v>ООО «ФлагманСнаб»</x:v>
      </x:c>
      <x:c r="C890" s="34" t="n">
        <x:v>46128</x:v>
      </x:c>
      <x:c r="D890" s="40" t="n">
        <x:v>1801000</x:v>
      </x:c>
      <x:c r="E890" s="42" t="str">
        <x:v>Петров Илья</x:v>
      </x:c>
      <x:c r="F890" s="41" t="n">
        <x:v>1</x:v>
      </x:c>
      <x:c r="G890" s="32" t="str">
        <x:v>Кабель</x:v>
      </x:c>
      <x:c r="H890" s="41" t="n">
        <x:f>C890-C889</x:f>
        <x:v>30</x:v>
      </x:c>
    </x:row>
    <x:row r="891" ht="22" customHeight="1">
      <x:c r="A891" s="33" t="str">
        <x:v>КЛ-038</x:v>
      </x:c>
      <x:c r="B891" s="33" t="str">
        <x:v>ООО «ФлагманСнаб»</x:v>
      </x:c>
      <x:c r="C891" s="34" t="n">
        <x:v>46158</x:v>
      </x:c>
      <x:c r="D891" s="40" t="n">
        <x:v>1799000</x:v>
      </x:c>
      <x:c r="E891" s="42" t="str">
        <x:v>Петров Илья</x:v>
      </x:c>
      <x:c r="F891" s="41" t="n">
        <x:v>1</x:v>
      </x:c>
      <x:c r="G891" s="32" t="str">
        <x:v>Кабель</x:v>
      </x:c>
      <x:c r="H891" s="41" t="n">
        <x:f>C891-C890</x:f>
        <x:v>30</x:v>
      </x:c>
    </x:row>
    <x:row r="892" ht="22" customHeight="1">
      <x:c r="A892" s="33" t="str">
        <x:v>КЛ-038</x:v>
      </x:c>
      <x:c r="B892" s="33" t="str">
        <x:v>ООО «ФлагманСнаб»</x:v>
      </x:c>
      <x:c r="C892" s="34" t="n">
        <x:v>46188</x:v>
      </x:c>
      <x:c r="D892" s="40" t="n">
        <x:v>1800000</x:v>
      </x:c>
      <x:c r="E892" s="42" t="str">
        <x:v>Петров Илья</x:v>
      </x:c>
      <x:c r="F892" s="41" t="n">
        <x:v>1</x:v>
      </x:c>
      <x:c r="G892" s="32" t="str">
        <x:v>Кабель</x:v>
      </x:c>
      <x:c r="H892" s="41" t="n">
        <x:f>C892-C891</x:f>
        <x:v>30</x:v>
      </x:c>
    </x:row>
    <x:row r="893" ht="22" customHeight="1">
      <x:c r="A893" s="33" t="str">
        <x:v>КЛ-038</x:v>
      </x:c>
      <x:c r="B893" s="33" t="str">
        <x:v>ООО «ФлагманСнаб»</x:v>
      </x:c>
      <x:c r="C893" s="34" t="n">
        <x:v>46218</x:v>
      </x:c>
      <x:c r="D893" s="40" t="n">
        <x:v>1801000</x:v>
      </x:c>
      <x:c r="E893" s="42" t="str">
        <x:v>Петров Илья</x:v>
      </x:c>
      <x:c r="F893" s="41" t="n">
        <x:v>1</x:v>
      </x:c>
      <x:c r="G893" s="32" t="str">
        <x:v>Кабель</x:v>
      </x:c>
      <x:c r="H893" s="41" t="n">
        <x:f>C893-C892</x:f>
        <x:v>30</x:v>
      </x:c>
    </x:row>
    <x:row r="894" ht="22" customHeight="1">
      <x:c r="A894" s="33" t="str">
        <x:v>КЛ-039</x:v>
      </x:c>
      <x:c r="B894" s="33" t="str">
        <x:v>ООО «МикроКрепёж»</x:v>
      </x:c>
      <x:c r="C894" s="34" t="n">
        <x:v>45195</x:v>
      </x:c>
      <x:c r="D894" s="40" t="n">
        <x:v>2000</x:v>
      </x:c>
      <x:c r="E894" s="42" t="str">
        <x:v>Соколова Мария</x:v>
      </x:c>
      <x:c r="F894" s="41" t="n">
        <x:v>1</x:v>
      </x:c>
      <x:c r="G894" s="32" t="str">
        <x:v>Инструмент</x:v>
      </x:c>
      <x:c r="H894" s="41"/>
    </x:row>
    <x:row r="895" ht="22" customHeight="1">
      <x:c r="A895" s="33" t="str">
        <x:v>КЛ-039</x:v>
      </x:c>
      <x:c r="B895" s="33" t="str">
        <x:v>ООО «МикроКрепёж»</x:v>
      </x:c>
      <x:c r="C895" s="34" t="n">
        <x:v>45215</x:v>
      </x:c>
      <x:c r="D895" s="40" t="n">
        <x:v>3000</x:v>
      </x:c>
      <x:c r="E895" s="42" t="str">
        <x:v>Соколова Мария</x:v>
      </x:c>
      <x:c r="F895" s="41" t="n">
        <x:v>1</x:v>
      </x:c>
      <x:c r="G895" s="32" t="str">
        <x:v>Инструмент</x:v>
      </x:c>
      <x:c r="H895" s="41" t="n">
        <x:f>C895-C894</x:f>
        <x:v>20</x:v>
      </x:c>
    </x:row>
    <x:row r="896" ht="22" customHeight="1">
      <x:c r="A896" s="33" t="str">
        <x:v>КЛ-039</x:v>
      </x:c>
      <x:c r="B896" s="33" t="str">
        <x:v>ООО «МикроКрепёж»</x:v>
      </x:c>
      <x:c r="C896" s="34" t="n">
        <x:v>45235</x:v>
      </x:c>
      <x:c r="D896" s="40" t="n">
        <x:v>1000</x:v>
      </x:c>
      <x:c r="E896" s="42" t="str">
        <x:v>Соколова Мария</x:v>
      </x:c>
      <x:c r="F896" s="41" t="n">
        <x:v>1</x:v>
      </x:c>
      <x:c r="G896" s="32" t="str">
        <x:v>Инструмент</x:v>
      </x:c>
      <x:c r="H896" s="41" t="n">
        <x:f>C896-C895</x:f>
        <x:v>20</x:v>
      </x:c>
    </x:row>
    <x:row r="897" ht="22" customHeight="1">
      <x:c r="A897" s="33" t="str">
        <x:v>КЛ-039</x:v>
      </x:c>
      <x:c r="B897" s="33" t="str">
        <x:v>ООО «МикроКрепёж»</x:v>
      </x:c>
      <x:c r="C897" s="34" t="n">
        <x:v>45255</x:v>
      </x:c>
      <x:c r="D897" s="40" t="n">
        <x:v>2000</x:v>
      </x:c>
      <x:c r="E897" s="42" t="str">
        <x:v>Соколова Мария</x:v>
      </x:c>
      <x:c r="F897" s="41" t="n">
        <x:v>1</x:v>
      </x:c>
      <x:c r="G897" s="32" t="str">
        <x:v>Инструмент</x:v>
      </x:c>
      <x:c r="H897" s="41" t="n">
        <x:f>C897-C896</x:f>
        <x:v>20</x:v>
      </x:c>
    </x:row>
    <x:row r="898" ht="22" customHeight="1">
      <x:c r="A898" s="33" t="str">
        <x:v>КЛ-039</x:v>
      </x:c>
      <x:c r="B898" s="33" t="str">
        <x:v>ООО «МикроКрепёж»</x:v>
      </x:c>
      <x:c r="C898" s="34" t="n">
        <x:v>45275</x:v>
      </x:c>
      <x:c r="D898" s="40" t="n">
        <x:v>3000</x:v>
      </x:c>
      <x:c r="E898" s="42" t="str">
        <x:v>Соколова Мария</x:v>
      </x:c>
      <x:c r="F898" s="41" t="n">
        <x:v>1</x:v>
      </x:c>
      <x:c r="G898" s="32" t="str">
        <x:v>Инструмент</x:v>
      </x:c>
      <x:c r="H898" s="41" t="n">
        <x:f>C898-C897</x:f>
        <x:v>20</x:v>
      </x:c>
    </x:row>
    <x:row r="899" ht="22" customHeight="1">
      <x:c r="A899" s="33" t="str">
        <x:v>КЛ-039</x:v>
      </x:c>
      <x:c r="B899" s="33" t="str">
        <x:v>ООО «МикроКрепёж»</x:v>
      </x:c>
      <x:c r="C899" s="34" t="n">
        <x:v>45295</x:v>
      </x:c>
      <x:c r="D899" s="40" t="n">
        <x:v>1000</x:v>
      </x:c>
      <x:c r="E899" s="42" t="str">
        <x:v>Соколова Мария</x:v>
      </x:c>
      <x:c r="F899" s="41" t="n">
        <x:v>1</x:v>
      </x:c>
      <x:c r="G899" s="32" t="str">
        <x:v>Инструмент</x:v>
      </x:c>
      <x:c r="H899" s="41" t="n">
        <x:f>C899-C898</x:f>
        <x:v>20</x:v>
      </x:c>
    </x:row>
    <x:row r="900" ht="22" customHeight="1">
      <x:c r="A900" s="33" t="str">
        <x:v>КЛ-039</x:v>
      </x:c>
      <x:c r="B900" s="33" t="str">
        <x:v>ООО «МикроКрепёж»</x:v>
      </x:c>
      <x:c r="C900" s="34" t="n">
        <x:v>45315</x:v>
      </x:c>
      <x:c r="D900" s="40" t="n">
        <x:v>2000</x:v>
      </x:c>
      <x:c r="E900" s="42" t="str">
        <x:v>Соколова Мария</x:v>
      </x:c>
      <x:c r="F900" s="41" t="n">
        <x:v>1</x:v>
      </x:c>
      <x:c r="G900" s="32" t="str">
        <x:v>Инструмент</x:v>
      </x:c>
      <x:c r="H900" s="41" t="n">
        <x:f>C900-C899</x:f>
        <x:v>20</x:v>
      </x:c>
    </x:row>
    <x:row r="901" ht="22" customHeight="1">
      <x:c r="A901" s="33" t="str">
        <x:v>КЛ-039</x:v>
      </x:c>
      <x:c r="B901" s="33" t="str">
        <x:v>ООО «МикроКрепёж»</x:v>
      </x:c>
      <x:c r="C901" s="34" t="n">
        <x:v>45335</x:v>
      </x:c>
      <x:c r="D901" s="40" t="n">
        <x:v>3000</x:v>
      </x:c>
      <x:c r="E901" s="42" t="str">
        <x:v>Соколова Мария</x:v>
      </x:c>
      <x:c r="F901" s="41" t="n">
        <x:v>1</x:v>
      </x:c>
      <x:c r="G901" s="32" t="str">
        <x:v>Инструмент</x:v>
      </x:c>
      <x:c r="H901" s="41" t="n">
        <x:f>C901-C900</x:f>
        <x:v>20</x:v>
      </x:c>
    </x:row>
    <x:row r="902" ht="22" customHeight="1">
      <x:c r="A902" s="33" t="str">
        <x:v>КЛ-039</x:v>
      </x:c>
      <x:c r="B902" s="33" t="str">
        <x:v>ООО «МикроКрепёж»</x:v>
      </x:c>
      <x:c r="C902" s="34" t="n">
        <x:v>45355</x:v>
      </x:c>
      <x:c r="D902" s="40" t="n">
        <x:v>1000</x:v>
      </x:c>
      <x:c r="E902" s="42" t="str">
        <x:v>Соколова Мария</x:v>
      </x:c>
      <x:c r="F902" s="41" t="n">
        <x:v>1</x:v>
      </x:c>
      <x:c r="G902" s="32" t="str">
        <x:v>Инструмент</x:v>
      </x:c>
      <x:c r="H902" s="41" t="n">
        <x:f>C902-C901</x:f>
        <x:v>20</x:v>
      </x:c>
    </x:row>
    <x:row r="903" ht="22" customHeight="1">
      <x:c r="A903" s="33" t="str">
        <x:v>КЛ-039</x:v>
      </x:c>
      <x:c r="B903" s="33" t="str">
        <x:v>ООО «МикроКрепёж»</x:v>
      </x:c>
      <x:c r="C903" s="34" t="n">
        <x:v>45375</x:v>
      </x:c>
      <x:c r="D903" s="40" t="n">
        <x:v>2000</x:v>
      </x:c>
      <x:c r="E903" s="42" t="str">
        <x:v>Соколова Мария</x:v>
      </x:c>
      <x:c r="F903" s="41" t="n">
        <x:v>1</x:v>
      </x:c>
      <x:c r="G903" s="32" t="str">
        <x:v>Инструмент</x:v>
      </x:c>
      <x:c r="H903" s="41" t="n">
        <x:f>C903-C902</x:f>
        <x:v>20</x:v>
      </x:c>
    </x:row>
    <x:row r="904" ht="22" customHeight="1">
      <x:c r="A904" s="33" t="str">
        <x:v>КЛ-039</x:v>
      </x:c>
      <x:c r="B904" s="33" t="str">
        <x:v>ООО «МикроКрепёж»</x:v>
      </x:c>
      <x:c r="C904" s="34" t="n">
        <x:v>45395</x:v>
      </x:c>
      <x:c r="D904" s="40" t="n">
        <x:v>3000</x:v>
      </x:c>
      <x:c r="E904" s="42" t="str">
        <x:v>Соколова Мария</x:v>
      </x:c>
      <x:c r="F904" s="41" t="n">
        <x:v>1</x:v>
      </x:c>
      <x:c r="G904" s="32" t="str">
        <x:v>Инструмент</x:v>
      </x:c>
      <x:c r="H904" s="41" t="n">
        <x:f>C904-C903</x:f>
        <x:v>20</x:v>
      </x:c>
    </x:row>
    <x:row r="905" ht="22" customHeight="1">
      <x:c r="A905" s="33" t="str">
        <x:v>КЛ-039</x:v>
      </x:c>
      <x:c r="B905" s="33" t="str">
        <x:v>ООО «МикроКрепёж»</x:v>
      </x:c>
      <x:c r="C905" s="34" t="n">
        <x:v>45415</x:v>
      </x:c>
      <x:c r="D905" s="40" t="n">
        <x:v>1000</x:v>
      </x:c>
      <x:c r="E905" s="42" t="str">
        <x:v>Соколова Мария</x:v>
      </x:c>
      <x:c r="F905" s="41" t="n">
        <x:v>1</x:v>
      </x:c>
      <x:c r="G905" s="32" t="str">
        <x:v>Инструмент</x:v>
      </x:c>
      <x:c r="H905" s="41" t="n">
        <x:f>C905-C904</x:f>
        <x:v>20</x:v>
      </x:c>
    </x:row>
    <x:row r="906" ht="22" customHeight="1">
      <x:c r="A906" s="33" t="str">
        <x:v>КЛ-039</x:v>
      </x:c>
      <x:c r="B906" s="33" t="str">
        <x:v>ООО «МикроКрепёж»</x:v>
      </x:c>
      <x:c r="C906" s="34" t="n">
        <x:v>45435</x:v>
      </x:c>
      <x:c r="D906" s="40" t="n">
        <x:v>2000</x:v>
      </x:c>
      <x:c r="E906" s="42" t="str">
        <x:v>Соколова Мария</x:v>
      </x:c>
      <x:c r="F906" s="41" t="n">
        <x:v>1</x:v>
      </x:c>
      <x:c r="G906" s="32" t="str">
        <x:v>Инструмент</x:v>
      </x:c>
      <x:c r="H906" s="41" t="n">
        <x:f>C906-C905</x:f>
        <x:v>20</x:v>
      </x:c>
    </x:row>
    <x:row r="907" ht="22" customHeight="1">
      <x:c r="A907" s="33" t="str">
        <x:v>КЛ-039</x:v>
      </x:c>
      <x:c r="B907" s="33" t="str">
        <x:v>ООО «МикроКрепёж»</x:v>
      </x:c>
      <x:c r="C907" s="34" t="n">
        <x:v>45455</x:v>
      </x:c>
      <x:c r="D907" s="40" t="n">
        <x:v>3000</x:v>
      </x:c>
      <x:c r="E907" s="42" t="str">
        <x:v>Соколова Мария</x:v>
      </x:c>
      <x:c r="F907" s="41" t="n">
        <x:v>1</x:v>
      </x:c>
      <x:c r="G907" s="32" t="str">
        <x:v>Инструмент</x:v>
      </x:c>
      <x:c r="H907" s="41" t="n">
        <x:f>C907-C906</x:f>
        <x:v>20</x:v>
      </x:c>
    </x:row>
    <x:row r="908" ht="22" customHeight="1">
      <x:c r="A908" s="33" t="str">
        <x:v>КЛ-039</x:v>
      </x:c>
      <x:c r="B908" s="33" t="str">
        <x:v>ООО «МикроКрепёж»</x:v>
      </x:c>
      <x:c r="C908" s="34" t="n">
        <x:v>45475</x:v>
      </x:c>
      <x:c r="D908" s="40" t="n">
        <x:v>1000</x:v>
      </x:c>
      <x:c r="E908" s="42" t="str">
        <x:v>Соколова Мария</x:v>
      </x:c>
      <x:c r="F908" s="41" t="n">
        <x:v>1</x:v>
      </x:c>
      <x:c r="G908" s="32" t="str">
        <x:v>Инструмент</x:v>
      </x:c>
      <x:c r="H908" s="41" t="n">
        <x:f>C908-C907</x:f>
        <x:v>20</x:v>
      </x:c>
    </x:row>
    <x:row r="909" ht="22" customHeight="1">
      <x:c r="A909" s="33" t="str">
        <x:v>КЛ-039</x:v>
      </x:c>
      <x:c r="B909" s="33" t="str">
        <x:v>ООО «МикроКрепёж»</x:v>
      </x:c>
      <x:c r="C909" s="34" t="n">
        <x:v>45495</x:v>
      </x:c>
      <x:c r="D909" s="40" t="n">
        <x:v>2000</x:v>
      </x:c>
      <x:c r="E909" s="42" t="str">
        <x:v>Соколова Мария</x:v>
      </x:c>
      <x:c r="F909" s="41" t="n">
        <x:v>1</x:v>
      </x:c>
      <x:c r="G909" s="32" t="str">
        <x:v>Инструмент</x:v>
      </x:c>
      <x:c r="H909" s="41" t="n">
        <x:f>C909-C908</x:f>
        <x:v>20</x:v>
      </x:c>
    </x:row>
    <x:row r="910" ht="22" customHeight="1">
      <x:c r="A910" s="33" t="str">
        <x:v>КЛ-039</x:v>
      </x:c>
      <x:c r="B910" s="33" t="str">
        <x:v>ООО «МикроКрепёж»</x:v>
      </x:c>
      <x:c r="C910" s="34" t="n">
        <x:v>45515</x:v>
      </x:c>
      <x:c r="D910" s="40" t="n">
        <x:v>3000</x:v>
      </x:c>
      <x:c r="E910" s="42" t="str">
        <x:v>Соколова Мария</x:v>
      </x:c>
      <x:c r="F910" s="41" t="n">
        <x:v>1</x:v>
      </x:c>
      <x:c r="G910" s="32" t="str">
        <x:v>Инструмент</x:v>
      </x:c>
      <x:c r="H910" s="41" t="n">
        <x:f>C910-C909</x:f>
        <x:v>20</x:v>
      </x:c>
    </x:row>
    <x:row r="911" ht="22" customHeight="1">
      <x:c r="A911" s="33" t="str">
        <x:v>КЛ-039</x:v>
      </x:c>
      <x:c r="B911" s="33" t="str">
        <x:v>ООО «МикроКрепёж»</x:v>
      </x:c>
      <x:c r="C911" s="34" t="n">
        <x:v>45535</x:v>
      </x:c>
      <x:c r="D911" s="40" t="n">
        <x:v>1000</x:v>
      </x:c>
      <x:c r="E911" s="42" t="str">
        <x:v>Соколова Мария</x:v>
      </x:c>
      <x:c r="F911" s="41" t="n">
        <x:v>1</x:v>
      </x:c>
      <x:c r="G911" s="32" t="str">
        <x:v>Инструмент</x:v>
      </x:c>
      <x:c r="H911" s="41" t="n">
        <x:f>C911-C910</x:f>
        <x:v>20</x:v>
      </x:c>
    </x:row>
    <x:row r="912" ht="22" customHeight="1">
      <x:c r="A912" s="33" t="str">
        <x:v>КЛ-039</x:v>
      </x:c>
      <x:c r="B912" s="33" t="str">
        <x:v>ООО «МикроКрепёж»</x:v>
      </x:c>
      <x:c r="C912" s="34" t="n">
        <x:v>45555</x:v>
      </x:c>
      <x:c r="D912" s="40" t="n">
        <x:v>2000</x:v>
      </x:c>
      <x:c r="E912" s="42" t="str">
        <x:v>Соколова Мария</x:v>
      </x:c>
      <x:c r="F912" s="41" t="n">
        <x:v>1</x:v>
      </x:c>
      <x:c r="G912" s="32" t="str">
        <x:v>Инструмент</x:v>
      </x:c>
      <x:c r="H912" s="41" t="n">
        <x:f>C912-C911</x:f>
        <x:v>20</x:v>
      </x:c>
    </x:row>
    <x:row r="913" ht="22" customHeight="1">
      <x:c r="A913" s="33" t="str">
        <x:v>КЛ-039</x:v>
      </x:c>
      <x:c r="B913" s="33" t="str">
        <x:v>ООО «МикроКрепёж»</x:v>
      </x:c>
      <x:c r="C913" s="34" t="n">
        <x:v>45575</x:v>
      </x:c>
      <x:c r="D913" s="40" t="n">
        <x:v>3000</x:v>
      </x:c>
      <x:c r="E913" s="42" t="str">
        <x:v>Соколова Мария</x:v>
      </x:c>
      <x:c r="F913" s="41" t="n">
        <x:v>1</x:v>
      </x:c>
      <x:c r="G913" s="32" t="str">
        <x:v>Инструмент</x:v>
      </x:c>
      <x:c r="H913" s="41" t="n">
        <x:f>C913-C912</x:f>
        <x:v>20</x:v>
      </x:c>
    </x:row>
    <x:row r="914" ht="22" customHeight="1">
      <x:c r="A914" s="33" t="str">
        <x:v>КЛ-039</x:v>
      </x:c>
      <x:c r="B914" s="33" t="str">
        <x:v>ООО «МикроКрепёж»</x:v>
      </x:c>
      <x:c r="C914" s="34" t="n">
        <x:v>45595</x:v>
      </x:c>
      <x:c r="D914" s="40" t="n">
        <x:v>1000</x:v>
      </x:c>
      <x:c r="E914" s="42" t="str">
        <x:v>Соколова Мария</x:v>
      </x:c>
      <x:c r="F914" s="41" t="n">
        <x:v>1</x:v>
      </x:c>
      <x:c r="G914" s="32" t="str">
        <x:v>Инструмент</x:v>
      </x:c>
      <x:c r="H914" s="41" t="n">
        <x:f>C914-C913</x:f>
        <x:v>20</x:v>
      </x:c>
    </x:row>
    <x:row r="915" ht="22" customHeight="1">
      <x:c r="A915" s="33" t="str">
        <x:v>КЛ-039</x:v>
      </x:c>
      <x:c r="B915" s="33" t="str">
        <x:v>ООО «МикроКрепёж»</x:v>
      </x:c>
      <x:c r="C915" s="34" t="n">
        <x:v>45615</x:v>
      </x:c>
      <x:c r="D915" s="40" t="n">
        <x:v>2000</x:v>
      </x:c>
      <x:c r="E915" s="42" t="str">
        <x:v>Соколова Мария</x:v>
      </x:c>
      <x:c r="F915" s="41" t="n">
        <x:v>1</x:v>
      </x:c>
      <x:c r="G915" s="32" t="str">
        <x:v>Инструмент</x:v>
      </x:c>
      <x:c r="H915" s="41" t="n">
        <x:f>C915-C914</x:f>
        <x:v>20</x:v>
      </x:c>
    </x:row>
    <x:row r="916" ht="22" customHeight="1">
      <x:c r="A916" s="33" t="str">
        <x:v>КЛ-039</x:v>
      </x:c>
      <x:c r="B916" s="33" t="str">
        <x:v>ООО «МикроКрепёж»</x:v>
      </x:c>
      <x:c r="C916" s="34" t="n">
        <x:v>45635</x:v>
      </x:c>
      <x:c r="D916" s="40" t="n">
        <x:v>3000</x:v>
      </x:c>
      <x:c r="E916" s="42" t="str">
        <x:v>Соколова Мария</x:v>
      </x:c>
      <x:c r="F916" s="41" t="n">
        <x:v>1</x:v>
      </x:c>
      <x:c r="G916" s="32" t="str">
        <x:v>Инструмент</x:v>
      </x:c>
      <x:c r="H916" s="41" t="n">
        <x:f>C916-C915</x:f>
        <x:v>20</x:v>
      </x:c>
    </x:row>
    <x:row r="917" ht="22" customHeight="1">
      <x:c r="A917" s="33" t="str">
        <x:v>КЛ-039</x:v>
      </x:c>
      <x:c r="B917" s="33" t="str">
        <x:v>ООО «МикроКрепёж»</x:v>
      </x:c>
      <x:c r="C917" s="34" t="n">
        <x:v>45655</x:v>
      </x:c>
      <x:c r="D917" s="40" t="n">
        <x:v>1000</x:v>
      </x:c>
      <x:c r="E917" s="42" t="str">
        <x:v>Соколова Мария</x:v>
      </x:c>
      <x:c r="F917" s="41" t="n">
        <x:v>1</x:v>
      </x:c>
      <x:c r="G917" s="32" t="str">
        <x:v>Инструмент</x:v>
      </x:c>
      <x:c r="H917" s="41" t="n">
        <x:f>C917-C916</x:f>
        <x:v>20</x:v>
      </x:c>
    </x:row>
    <x:row r="918" ht="22" customHeight="1">
      <x:c r="A918" s="33" t="str">
        <x:v>КЛ-039</x:v>
      </x:c>
      <x:c r="B918" s="33" t="str">
        <x:v>ООО «МикроКрепёж»</x:v>
      </x:c>
      <x:c r="C918" s="34" t="n">
        <x:v>45675</x:v>
      </x:c>
      <x:c r="D918" s="40" t="n">
        <x:v>2000</x:v>
      </x:c>
      <x:c r="E918" s="42" t="str">
        <x:v>Соколова Мария</x:v>
      </x:c>
      <x:c r="F918" s="41" t="n">
        <x:v>1</x:v>
      </x:c>
      <x:c r="G918" s="32" t="str">
        <x:v>Инструмент</x:v>
      </x:c>
      <x:c r="H918" s="41" t="n">
        <x:f>C918-C917</x:f>
        <x:v>20</x:v>
      </x:c>
    </x:row>
    <x:row r="919" ht="22" customHeight="1">
      <x:c r="A919" s="33" t="str">
        <x:v>КЛ-039</x:v>
      </x:c>
      <x:c r="B919" s="33" t="str">
        <x:v>ООО «МикроКрепёж»</x:v>
      </x:c>
      <x:c r="C919" s="34" t="n">
        <x:v>45695</x:v>
      </x:c>
      <x:c r="D919" s="40" t="n">
        <x:v>3000</x:v>
      </x:c>
      <x:c r="E919" s="42" t="str">
        <x:v>Соколова Мария</x:v>
      </x:c>
      <x:c r="F919" s="41" t="n">
        <x:v>1</x:v>
      </x:c>
      <x:c r="G919" s="32" t="str">
        <x:v>Инструмент</x:v>
      </x:c>
      <x:c r="H919" s="41" t="n">
        <x:f>C919-C918</x:f>
        <x:v>20</x:v>
      </x:c>
    </x:row>
    <x:row r="920" ht="22" customHeight="1">
      <x:c r="A920" s="33" t="str">
        <x:v>КЛ-039</x:v>
      </x:c>
      <x:c r="B920" s="33" t="str">
        <x:v>ООО «МикроКрепёж»</x:v>
      </x:c>
      <x:c r="C920" s="34" t="n">
        <x:v>45715</x:v>
      </x:c>
      <x:c r="D920" s="40" t="n">
        <x:v>1000</x:v>
      </x:c>
      <x:c r="E920" s="42" t="str">
        <x:v>Соколова Мария</x:v>
      </x:c>
      <x:c r="F920" s="41" t="n">
        <x:v>1</x:v>
      </x:c>
      <x:c r="G920" s="32" t="str">
        <x:v>Инструмент</x:v>
      </x:c>
      <x:c r="H920" s="41" t="n">
        <x:f>C920-C919</x:f>
        <x:v>20</x:v>
      </x:c>
    </x:row>
    <x:row r="921" ht="22" customHeight="1">
      <x:c r="A921" s="33" t="str">
        <x:v>КЛ-039</x:v>
      </x:c>
      <x:c r="B921" s="33" t="str">
        <x:v>ООО «МикроКрепёж»</x:v>
      </x:c>
      <x:c r="C921" s="34" t="n">
        <x:v>45735</x:v>
      </x:c>
      <x:c r="D921" s="40" t="n">
        <x:v>2000</x:v>
      </x:c>
      <x:c r="E921" s="42" t="str">
        <x:v>Соколова Мария</x:v>
      </x:c>
      <x:c r="F921" s="41" t="n">
        <x:v>1</x:v>
      </x:c>
      <x:c r="G921" s="32" t="str">
        <x:v>Инструмент</x:v>
      </x:c>
      <x:c r="H921" s="41" t="n">
        <x:f>C921-C920</x:f>
        <x:v>20</x:v>
      </x:c>
    </x:row>
    <x:row r="922" ht="22" customHeight="1">
      <x:c r="A922" s="33" t="str">
        <x:v>КЛ-039</x:v>
      </x:c>
      <x:c r="B922" s="33" t="str">
        <x:v>ООО «МикроКрепёж»</x:v>
      </x:c>
      <x:c r="C922" s="34" t="n">
        <x:v>45755</x:v>
      </x:c>
      <x:c r="D922" s="40" t="n">
        <x:v>3000</x:v>
      </x:c>
      <x:c r="E922" s="42" t="str">
        <x:v>Соколова Мария</x:v>
      </x:c>
      <x:c r="F922" s="41" t="n">
        <x:v>1</x:v>
      </x:c>
      <x:c r="G922" s="32" t="str">
        <x:v>Инструмент</x:v>
      </x:c>
      <x:c r="H922" s="41" t="n">
        <x:f>C922-C921</x:f>
        <x:v>20</x:v>
      </x:c>
    </x:row>
    <x:row r="923" ht="22" customHeight="1">
      <x:c r="A923" s="33" t="str">
        <x:v>КЛ-039</x:v>
      </x:c>
      <x:c r="B923" s="33" t="str">
        <x:v>ООО «МикроКрепёж»</x:v>
      </x:c>
      <x:c r="C923" s="34" t="n">
        <x:v>45775</x:v>
      </x:c>
      <x:c r="D923" s="40" t="n">
        <x:v>1000</x:v>
      </x:c>
      <x:c r="E923" s="42" t="str">
        <x:v>Соколова Мария</x:v>
      </x:c>
      <x:c r="F923" s="41" t="n">
        <x:v>1</x:v>
      </x:c>
      <x:c r="G923" s="32" t="str">
        <x:v>Инструмент</x:v>
      </x:c>
      <x:c r="H923" s="41" t="n">
        <x:f>C923-C922</x:f>
        <x:v>20</x:v>
      </x:c>
    </x:row>
    <x:row r="924" ht="22" customHeight="1">
      <x:c r="A924" s="33" t="str">
        <x:v>КЛ-039</x:v>
      </x:c>
      <x:c r="B924" s="33" t="str">
        <x:v>ООО «МикроКрепёж»</x:v>
      </x:c>
      <x:c r="C924" s="34" t="n">
        <x:v>45795</x:v>
      </x:c>
      <x:c r="D924" s="40" t="n">
        <x:v>2000</x:v>
      </x:c>
      <x:c r="E924" s="42" t="str">
        <x:v>Соколова Мария</x:v>
      </x:c>
      <x:c r="F924" s="41" t="n">
        <x:v>1</x:v>
      </x:c>
      <x:c r="G924" s="32" t="str">
        <x:v>Инструмент</x:v>
      </x:c>
      <x:c r="H924" s="41" t="n">
        <x:f>C924-C923</x:f>
        <x:v>20</x:v>
      </x:c>
    </x:row>
    <x:row r="925" ht="22" customHeight="1">
      <x:c r="A925" s="33" t="str">
        <x:v>КЛ-039</x:v>
      </x:c>
      <x:c r="B925" s="33" t="str">
        <x:v>ООО «МикроКрепёж»</x:v>
      </x:c>
      <x:c r="C925" s="34" t="n">
        <x:v>45815</x:v>
      </x:c>
      <x:c r="D925" s="40" t="n">
        <x:v>3000</x:v>
      </x:c>
      <x:c r="E925" s="42" t="str">
        <x:v>Соколова Мария</x:v>
      </x:c>
      <x:c r="F925" s="41" t="n">
        <x:v>1</x:v>
      </x:c>
      <x:c r="G925" s="32" t="str">
        <x:v>Инструмент</x:v>
      </x:c>
      <x:c r="H925" s="41" t="n">
        <x:f>C925-C924</x:f>
        <x:v>20</x:v>
      </x:c>
    </x:row>
    <x:row r="926" ht="22" customHeight="1">
      <x:c r="A926" s="33" t="str">
        <x:v>КЛ-039</x:v>
      </x:c>
      <x:c r="B926" s="33" t="str">
        <x:v>ООО «МикроКрепёж»</x:v>
      </x:c>
      <x:c r="C926" s="34" t="n">
        <x:v>45835</x:v>
      </x:c>
      <x:c r="D926" s="40" t="n">
        <x:v>1000</x:v>
      </x:c>
      <x:c r="E926" s="42" t="str">
        <x:v>Соколова Мария</x:v>
      </x:c>
      <x:c r="F926" s="41" t="n">
        <x:v>1</x:v>
      </x:c>
      <x:c r="G926" s="32" t="str">
        <x:v>Инструмент</x:v>
      </x:c>
      <x:c r="H926" s="41" t="n">
        <x:f>C926-C925</x:f>
        <x:v>20</x:v>
      </x:c>
    </x:row>
    <x:row r="927" ht="22" customHeight="1">
      <x:c r="A927" s="33" t="str">
        <x:v>КЛ-039</x:v>
      </x:c>
      <x:c r="B927" s="33" t="str">
        <x:v>ООО «МикроКрепёж»</x:v>
      </x:c>
      <x:c r="C927" s="34" t="n">
        <x:v>45855</x:v>
      </x:c>
      <x:c r="D927" s="40" t="n">
        <x:v>2000</x:v>
      </x:c>
      <x:c r="E927" s="42" t="str">
        <x:v>Соколова Мария</x:v>
      </x:c>
      <x:c r="F927" s="41" t="n">
        <x:v>1</x:v>
      </x:c>
      <x:c r="G927" s="32" t="str">
        <x:v>Инструмент</x:v>
      </x:c>
      <x:c r="H927" s="41" t="n">
        <x:f>C927-C926</x:f>
        <x:v>20</x:v>
      </x:c>
    </x:row>
    <x:row r="928" ht="22" customHeight="1">
      <x:c r="A928" s="33" t="str">
        <x:v>КЛ-039</x:v>
      </x:c>
      <x:c r="B928" s="33" t="str">
        <x:v>ООО «МикроКрепёж»</x:v>
      </x:c>
      <x:c r="C928" s="34" t="n">
        <x:v>45875</x:v>
      </x:c>
      <x:c r="D928" s="40" t="n">
        <x:v>3000</x:v>
      </x:c>
      <x:c r="E928" s="42" t="str">
        <x:v>Соколова Мария</x:v>
      </x:c>
      <x:c r="F928" s="41" t="n">
        <x:v>1</x:v>
      </x:c>
      <x:c r="G928" s="32" t="str">
        <x:v>Инструмент</x:v>
      </x:c>
      <x:c r="H928" s="41" t="n">
        <x:f>C928-C927</x:f>
        <x:v>20</x:v>
      </x:c>
    </x:row>
    <x:row r="929" ht="22" customHeight="1">
      <x:c r="A929" s="33" t="str">
        <x:v>КЛ-040</x:v>
      </x:c>
      <x:c r="B929" s="33" t="str">
        <x:v>ООО «МалыйРесурс»</x:v>
      </x:c>
      <x:c r="C929" s="34" t="n">
        <x:v>45195</x:v>
      </x:c>
      <x:c r="D929" s="40" t="n">
        <x:v>3000</x:v>
      </x:c>
      <x:c r="E929" s="42" t="str">
        <x:v>Кузнецов Павел</x:v>
      </x:c>
      <x:c r="F929" s="41" t="n">
        <x:v>1</x:v>
      </x:c>
      <x:c r="G929" s="32" t="str">
        <x:v>Промышленная химия</x:v>
      </x:c>
      <x:c r="H929" s="41"/>
    </x:row>
    <x:row r="930" ht="22" customHeight="1">
      <x:c r="A930" s="33" t="str">
        <x:v>КЛ-040</x:v>
      </x:c>
      <x:c r="B930" s="33" t="str">
        <x:v>ООО «МалыйРесурс»</x:v>
      </x:c>
      <x:c r="C930" s="34" t="n">
        <x:v>45215</x:v>
      </x:c>
      <x:c r="D930" s="40" t="n">
        <x:v>4000</x:v>
      </x:c>
      <x:c r="E930" s="42" t="str">
        <x:v>Кузнецов Павел</x:v>
      </x:c>
      <x:c r="F930" s="41" t="n">
        <x:v>1</x:v>
      </x:c>
      <x:c r="G930" s="32" t="str">
        <x:v>Промышленная химия</x:v>
      </x:c>
      <x:c r="H930" s="41" t="n">
        <x:f>C930-C929</x:f>
        <x:v>20</x:v>
      </x:c>
    </x:row>
    <x:row r="931" ht="22" customHeight="1">
      <x:c r="A931" s="33" t="str">
        <x:v>КЛ-040</x:v>
      </x:c>
      <x:c r="B931" s="33" t="str">
        <x:v>ООО «МалыйРесурс»</x:v>
      </x:c>
      <x:c r="C931" s="34" t="n">
        <x:v>45235</x:v>
      </x:c>
      <x:c r="D931" s="40" t="n">
        <x:v>2000</x:v>
      </x:c>
      <x:c r="E931" s="42" t="str">
        <x:v>Кузнецов Павел</x:v>
      </x:c>
      <x:c r="F931" s="41" t="n">
        <x:v>1</x:v>
      </x:c>
      <x:c r="G931" s="32" t="str">
        <x:v>Промышленная химия</x:v>
      </x:c>
      <x:c r="H931" s="41" t="n">
        <x:f>C931-C930</x:f>
        <x:v>20</x:v>
      </x:c>
    </x:row>
    <x:row r="932" ht="22" customHeight="1">
      <x:c r="A932" s="33" t="str">
        <x:v>КЛ-040</x:v>
      </x:c>
      <x:c r="B932" s="33" t="str">
        <x:v>ООО «МалыйРесурс»</x:v>
      </x:c>
      <x:c r="C932" s="34" t="n">
        <x:v>45255</x:v>
      </x:c>
      <x:c r="D932" s="40" t="n">
        <x:v>3000</x:v>
      </x:c>
      <x:c r="E932" s="42" t="str">
        <x:v>Кузнецов Павел</x:v>
      </x:c>
      <x:c r="F932" s="41" t="n">
        <x:v>1</x:v>
      </x:c>
      <x:c r="G932" s="32" t="str">
        <x:v>Промышленная химия</x:v>
      </x:c>
      <x:c r="H932" s="41" t="n">
        <x:f>C932-C931</x:f>
        <x:v>20</x:v>
      </x:c>
    </x:row>
    <x:row r="933" ht="22" customHeight="1">
      <x:c r="A933" s="33" t="str">
        <x:v>КЛ-040</x:v>
      </x:c>
      <x:c r="B933" s="33" t="str">
        <x:v>ООО «МалыйРесурс»</x:v>
      </x:c>
      <x:c r="C933" s="34" t="n">
        <x:v>45275</x:v>
      </x:c>
      <x:c r="D933" s="40" t="n">
        <x:v>4000</x:v>
      </x:c>
      <x:c r="E933" s="42" t="str">
        <x:v>Кузнецов Павел</x:v>
      </x:c>
      <x:c r="F933" s="41" t="n">
        <x:v>1</x:v>
      </x:c>
      <x:c r="G933" s="32" t="str">
        <x:v>Промышленная химия</x:v>
      </x:c>
      <x:c r="H933" s="41" t="n">
        <x:f>C933-C932</x:f>
        <x:v>20</x:v>
      </x:c>
    </x:row>
    <x:row r="934" ht="22" customHeight="1">
      <x:c r="A934" s="33" t="str">
        <x:v>КЛ-040</x:v>
      </x:c>
      <x:c r="B934" s="33" t="str">
        <x:v>ООО «МалыйРесурс»</x:v>
      </x:c>
      <x:c r="C934" s="34" t="n">
        <x:v>45295</x:v>
      </x:c>
      <x:c r="D934" s="40" t="n">
        <x:v>2000</x:v>
      </x:c>
      <x:c r="E934" s="42" t="str">
        <x:v>Кузнецов Павел</x:v>
      </x:c>
      <x:c r="F934" s="41" t="n">
        <x:v>1</x:v>
      </x:c>
      <x:c r="G934" s="32" t="str">
        <x:v>Промышленная химия</x:v>
      </x:c>
      <x:c r="H934" s="41" t="n">
        <x:f>C934-C933</x:f>
        <x:v>20</x:v>
      </x:c>
    </x:row>
    <x:row r="935" ht="22" customHeight="1">
      <x:c r="A935" s="33" t="str">
        <x:v>КЛ-040</x:v>
      </x:c>
      <x:c r="B935" s="33" t="str">
        <x:v>ООО «МалыйРесурс»</x:v>
      </x:c>
      <x:c r="C935" s="34" t="n">
        <x:v>45315</x:v>
      </x:c>
      <x:c r="D935" s="40" t="n">
        <x:v>3000</x:v>
      </x:c>
      <x:c r="E935" s="42" t="str">
        <x:v>Кузнецов Павел</x:v>
      </x:c>
      <x:c r="F935" s="41" t="n">
        <x:v>1</x:v>
      </x:c>
      <x:c r="G935" s="32" t="str">
        <x:v>Промышленная химия</x:v>
      </x:c>
      <x:c r="H935" s="41" t="n">
        <x:f>C935-C934</x:f>
        <x:v>20</x:v>
      </x:c>
    </x:row>
    <x:row r="936" ht="22" customHeight="1">
      <x:c r="A936" s="33" t="str">
        <x:v>КЛ-040</x:v>
      </x:c>
      <x:c r="B936" s="33" t="str">
        <x:v>ООО «МалыйРесурс»</x:v>
      </x:c>
      <x:c r="C936" s="34" t="n">
        <x:v>45335</x:v>
      </x:c>
      <x:c r="D936" s="40" t="n">
        <x:v>4000</x:v>
      </x:c>
      <x:c r="E936" s="42" t="str">
        <x:v>Кузнецов Павел</x:v>
      </x:c>
      <x:c r="F936" s="41" t="n">
        <x:v>1</x:v>
      </x:c>
      <x:c r="G936" s="32" t="str">
        <x:v>Промышленная химия</x:v>
      </x:c>
      <x:c r="H936" s="41" t="n">
        <x:f>C936-C935</x:f>
        <x:v>20</x:v>
      </x:c>
    </x:row>
    <x:row r="937" ht="22" customHeight="1">
      <x:c r="A937" s="33" t="str">
        <x:v>КЛ-040</x:v>
      </x:c>
      <x:c r="B937" s="33" t="str">
        <x:v>ООО «МалыйРесурс»</x:v>
      </x:c>
      <x:c r="C937" s="34" t="n">
        <x:v>45355</x:v>
      </x:c>
      <x:c r="D937" s="40" t="n">
        <x:v>2000</x:v>
      </x:c>
      <x:c r="E937" s="42" t="str">
        <x:v>Кузнецов Павел</x:v>
      </x:c>
      <x:c r="F937" s="41" t="n">
        <x:v>1</x:v>
      </x:c>
      <x:c r="G937" s="32" t="str">
        <x:v>Промышленная химия</x:v>
      </x:c>
      <x:c r="H937" s="41" t="n">
        <x:f>C937-C936</x:f>
        <x:v>20</x:v>
      </x:c>
    </x:row>
    <x:row r="938" ht="22" customHeight="1">
      <x:c r="A938" s="33" t="str">
        <x:v>КЛ-040</x:v>
      </x:c>
      <x:c r="B938" s="33" t="str">
        <x:v>ООО «МалыйРесурс»</x:v>
      </x:c>
      <x:c r="C938" s="34" t="n">
        <x:v>45375</x:v>
      </x:c>
      <x:c r="D938" s="40" t="n">
        <x:v>3000</x:v>
      </x:c>
      <x:c r="E938" s="42" t="str">
        <x:v>Кузнецов Павел</x:v>
      </x:c>
      <x:c r="F938" s="41" t="n">
        <x:v>1</x:v>
      </x:c>
      <x:c r="G938" s="32" t="str">
        <x:v>Промышленная химия</x:v>
      </x:c>
      <x:c r="H938" s="41" t="n">
        <x:f>C938-C937</x:f>
        <x:v>20</x:v>
      </x:c>
    </x:row>
    <x:row r="939" ht="22" customHeight="1">
      <x:c r="A939" s="33" t="str">
        <x:v>КЛ-040</x:v>
      </x:c>
      <x:c r="B939" s="33" t="str">
        <x:v>ООО «МалыйРесурс»</x:v>
      </x:c>
      <x:c r="C939" s="34" t="n">
        <x:v>45395</x:v>
      </x:c>
      <x:c r="D939" s="40" t="n">
        <x:v>4000</x:v>
      </x:c>
      <x:c r="E939" s="42" t="str">
        <x:v>Кузнецов Павел</x:v>
      </x:c>
      <x:c r="F939" s="41" t="n">
        <x:v>1</x:v>
      </x:c>
      <x:c r="G939" s="32" t="str">
        <x:v>Промышленная химия</x:v>
      </x:c>
      <x:c r="H939" s="41" t="n">
        <x:f>C939-C938</x:f>
        <x:v>20</x:v>
      </x:c>
    </x:row>
    <x:row r="940" ht="22" customHeight="1">
      <x:c r="A940" s="33" t="str">
        <x:v>КЛ-040</x:v>
      </x:c>
      <x:c r="B940" s="33" t="str">
        <x:v>ООО «МалыйРесурс»</x:v>
      </x:c>
      <x:c r="C940" s="34" t="n">
        <x:v>45415</x:v>
      </x:c>
      <x:c r="D940" s="40" t="n">
        <x:v>2000</x:v>
      </x:c>
      <x:c r="E940" s="42" t="str">
        <x:v>Кузнецов Павел</x:v>
      </x:c>
      <x:c r="F940" s="41" t="n">
        <x:v>1</x:v>
      </x:c>
      <x:c r="G940" s="32" t="str">
        <x:v>Промышленная химия</x:v>
      </x:c>
      <x:c r="H940" s="41" t="n">
        <x:f>C940-C939</x:f>
        <x:v>20</x:v>
      </x:c>
    </x:row>
    <x:row r="941" ht="22" customHeight="1">
      <x:c r="A941" s="33" t="str">
        <x:v>КЛ-040</x:v>
      </x:c>
      <x:c r="B941" s="33" t="str">
        <x:v>ООО «МалыйРесурс»</x:v>
      </x:c>
      <x:c r="C941" s="34" t="n">
        <x:v>45435</x:v>
      </x:c>
      <x:c r="D941" s="40" t="n">
        <x:v>3000</x:v>
      </x:c>
      <x:c r="E941" s="42" t="str">
        <x:v>Кузнецов Павел</x:v>
      </x:c>
      <x:c r="F941" s="41" t="n">
        <x:v>1</x:v>
      </x:c>
      <x:c r="G941" s="32" t="str">
        <x:v>Промышленная химия</x:v>
      </x:c>
      <x:c r="H941" s="41" t="n">
        <x:f>C941-C940</x:f>
        <x:v>20</x:v>
      </x:c>
    </x:row>
    <x:row r="942" ht="22" customHeight="1">
      <x:c r="A942" s="33" t="str">
        <x:v>КЛ-040</x:v>
      </x:c>
      <x:c r="B942" s="33" t="str">
        <x:v>ООО «МалыйРесурс»</x:v>
      </x:c>
      <x:c r="C942" s="34" t="n">
        <x:v>45455</x:v>
      </x:c>
      <x:c r="D942" s="40" t="n">
        <x:v>4000</x:v>
      </x:c>
      <x:c r="E942" s="42" t="str">
        <x:v>Кузнецов Павел</x:v>
      </x:c>
      <x:c r="F942" s="41" t="n">
        <x:v>1</x:v>
      </x:c>
      <x:c r="G942" s="32" t="str">
        <x:v>Промышленная химия</x:v>
      </x:c>
      <x:c r="H942" s="41" t="n">
        <x:f>C942-C941</x:f>
        <x:v>20</x:v>
      </x:c>
    </x:row>
    <x:row r="943" ht="22" customHeight="1">
      <x:c r="A943" s="33" t="str">
        <x:v>КЛ-040</x:v>
      </x:c>
      <x:c r="B943" s="33" t="str">
        <x:v>ООО «МалыйРесурс»</x:v>
      </x:c>
      <x:c r="C943" s="34" t="n">
        <x:v>45475</x:v>
      </x:c>
      <x:c r="D943" s="40" t="n">
        <x:v>2000</x:v>
      </x:c>
      <x:c r="E943" s="42" t="str">
        <x:v>Кузнецов Павел</x:v>
      </x:c>
      <x:c r="F943" s="41" t="n">
        <x:v>1</x:v>
      </x:c>
      <x:c r="G943" s="32" t="str">
        <x:v>Промышленная химия</x:v>
      </x:c>
      <x:c r="H943" s="41" t="n">
        <x:f>C943-C942</x:f>
        <x:v>20</x:v>
      </x:c>
    </x:row>
    <x:row r="944" ht="22" customHeight="1">
      <x:c r="A944" s="33" t="str">
        <x:v>КЛ-040</x:v>
      </x:c>
      <x:c r="B944" s="33" t="str">
        <x:v>ООО «МалыйРесурс»</x:v>
      </x:c>
      <x:c r="C944" s="34" t="n">
        <x:v>45495</x:v>
      </x:c>
      <x:c r="D944" s="40" t="n">
        <x:v>3000</x:v>
      </x:c>
      <x:c r="E944" s="42" t="str">
        <x:v>Кузнецов Павел</x:v>
      </x:c>
      <x:c r="F944" s="41" t="n">
        <x:v>1</x:v>
      </x:c>
      <x:c r="G944" s="32" t="str">
        <x:v>Промышленная химия</x:v>
      </x:c>
      <x:c r="H944" s="41" t="n">
        <x:f>C944-C943</x:f>
        <x:v>20</x:v>
      </x:c>
    </x:row>
    <x:row r="945" ht="22" customHeight="1">
      <x:c r="A945" s="33" t="str">
        <x:v>КЛ-040</x:v>
      </x:c>
      <x:c r="B945" s="33" t="str">
        <x:v>ООО «МалыйРесурс»</x:v>
      </x:c>
      <x:c r="C945" s="34" t="n">
        <x:v>45515</x:v>
      </x:c>
      <x:c r="D945" s="40" t="n">
        <x:v>4000</x:v>
      </x:c>
      <x:c r="E945" s="42" t="str">
        <x:v>Кузнецов Павел</x:v>
      </x:c>
      <x:c r="F945" s="41" t="n">
        <x:v>1</x:v>
      </x:c>
      <x:c r="G945" s="32" t="str">
        <x:v>Промышленная химия</x:v>
      </x:c>
      <x:c r="H945" s="41" t="n">
        <x:f>C945-C944</x:f>
        <x:v>20</x:v>
      </x:c>
    </x:row>
    <x:row r="946" ht="22" customHeight="1">
      <x:c r="A946" s="33" t="str">
        <x:v>КЛ-040</x:v>
      </x:c>
      <x:c r="B946" s="33" t="str">
        <x:v>ООО «МалыйРесурс»</x:v>
      </x:c>
      <x:c r="C946" s="34" t="n">
        <x:v>45535</x:v>
      </x:c>
      <x:c r="D946" s="40" t="n">
        <x:v>2000</x:v>
      </x:c>
      <x:c r="E946" s="42" t="str">
        <x:v>Кузнецов Павел</x:v>
      </x:c>
      <x:c r="F946" s="41" t="n">
        <x:v>1</x:v>
      </x:c>
      <x:c r="G946" s="32" t="str">
        <x:v>Промышленная химия</x:v>
      </x:c>
      <x:c r="H946" s="41" t="n">
        <x:f>C946-C945</x:f>
        <x:v>20</x:v>
      </x:c>
    </x:row>
    <x:row r="947" ht="22" customHeight="1">
      <x:c r="A947" s="33" t="str">
        <x:v>КЛ-040</x:v>
      </x:c>
      <x:c r="B947" s="33" t="str">
        <x:v>ООО «МалыйРесурс»</x:v>
      </x:c>
      <x:c r="C947" s="34" t="n">
        <x:v>45555</x:v>
      </x:c>
      <x:c r="D947" s="40" t="n">
        <x:v>3000</x:v>
      </x:c>
      <x:c r="E947" s="42" t="str">
        <x:v>Кузнецов Павел</x:v>
      </x:c>
      <x:c r="F947" s="41" t="n">
        <x:v>1</x:v>
      </x:c>
      <x:c r="G947" s="32" t="str">
        <x:v>Промышленная химия</x:v>
      </x:c>
      <x:c r="H947" s="41" t="n">
        <x:f>C947-C946</x:f>
        <x:v>20</x:v>
      </x:c>
    </x:row>
    <x:row r="948" ht="22" customHeight="1">
      <x:c r="A948" s="33" t="str">
        <x:v>КЛ-040</x:v>
      </x:c>
      <x:c r="B948" s="33" t="str">
        <x:v>ООО «МалыйРесурс»</x:v>
      </x:c>
      <x:c r="C948" s="34" t="n">
        <x:v>45575</x:v>
      </x:c>
      <x:c r="D948" s="40" t="n">
        <x:v>4000</x:v>
      </x:c>
      <x:c r="E948" s="42" t="str">
        <x:v>Кузнецов Павел</x:v>
      </x:c>
      <x:c r="F948" s="41" t="n">
        <x:v>1</x:v>
      </x:c>
      <x:c r="G948" s="32" t="str">
        <x:v>Промышленная химия</x:v>
      </x:c>
      <x:c r="H948" s="41" t="n">
        <x:f>C948-C947</x:f>
        <x:v>20</x:v>
      </x:c>
    </x:row>
    <x:row r="949" ht="22" customHeight="1">
      <x:c r="A949" s="33" t="str">
        <x:v>КЛ-040</x:v>
      </x:c>
      <x:c r="B949" s="33" t="str">
        <x:v>ООО «МалыйРесурс»</x:v>
      </x:c>
      <x:c r="C949" s="34" t="n">
        <x:v>45595</x:v>
      </x:c>
      <x:c r="D949" s="40" t="n">
        <x:v>2000</x:v>
      </x:c>
      <x:c r="E949" s="42" t="str">
        <x:v>Кузнецов Павел</x:v>
      </x:c>
      <x:c r="F949" s="41" t="n">
        <x:v>1</x:v>
      </x:c>
      <x:c r="G949" s="32" t="str">
        <x:v>Промышленная химия</x:v>
      </x:c>
      <x:c r="H949" s="41" t="n">
        <x:f>C949-C948</x:f>
        <x:v>20</x:v>
      </x:c>
    </x:row>
    <x:row r="950" ht="22" customHeight="1">
      <x:c r="A950" s="33" t="str">
        <x:v>КЛ-040</x:v>
      </x:c>
      <x:c r="B950" s="33" t="str">
        <x:v>ООО «МалыйРесурс»</x:v>
      </x:c>
      <x:c r="C950" s="34" t="n">
        <x:v>45615</x:v>
      </x:c>
      <x:c r="D950" s="40" t="n">
        <x:v>3000</x:v>
      </x:c>
      <x:c r="E950" s="42" t="str">
        <x:v>Кузнецов Павел</x:v>
      </x:c>
      <x:c r="F950" s="41" t="n">
        <x:v>1</x:v>
      </x:c>
      <x:c r="G950" s="32" t="str">
        <x:v>Промышленная химия</x:v>
      </x:c>
      <x:c r="H950" s="41" t="n">
        <x:f>C950-C949</x:f>
        <x:v>20</x:v>
      </x:c>
    </x:row>
    <x:row r="951" ht="22" customHeight="1">
      <x:c r="A951" s="33" t="str">
        <x:v>КЛ-040</x:v>
      </x:c>
      <x:c r="B951" s="33" t="str">
        <x:v>ООО «МалыйРесурс»</x:v>
      </x:c>
      <x:c r="C951" s="34" t="n">
        <x:v>45635</x:v>
      </x:c>
      <x:c r="D951" s="40" t="n">
        <x:v>4000</x:v>
      </x:c>
      <x:c r="E951" s="42" t="str">
        <x:v>Кузнецов Павел</x:v>
      </x:c>
      <x:c r="F951" s="41" t="n">
        <x:v>1</x:v>
      </x:c>
      <x:c r="G951" s="32" t="str">
        <x:v>Промышленная химия</x:v>
      </x:c>
      <x:c r="H951" s="41" t="n">
        <x:f>C951-C950</x:f>
        <x:v>20</x:v>
      </x:c>
    </x:row>
    <x:row r="952" ht="22" customHeight="1">
      <x:c r="A952" s="33" t="str">
        <x:v>КЛ-040</x:v>
      </x:c>
      <x:c r="B952" s="33" t="str">
        <x:v>ООО «МалыйРесурс»</x:v>
      </x:c>
      <x:c r="C952" s="34" t="n">
        <x:v>45655</x:v>
      </x:c>
      <x:c r="D952" s="40" t="n">
        <x:v>2000</x:v>
      </x:c>
      <x:c r="E952" s="42" t="str">
        <x:v>Кузнецов Павел</x:v>
      </x:c>
      <x:c r="F952" s="41" t="n">
        <x:v>1</x:v>
      </x:c>
      <x:c r="G952" s="32" t="str">
        <x:v>Промышленная химия</x:v>
      </x:c>
      <x:c r="H952" s="41" t="n">
        <x:f>C952-C951</x:f>
        <x:v>20</x:v>
      </x:c>
    </x:row>
    <x:row r="953" ht="22" customHeight="1">
      <x:c r="A953" s="33" t="str">
        <x:v>КЛ-040</x:v>
      </x:c>
      <x:c r="B953" s="33" t="str">
        <x:v>ООО «МалыйРесурс»</x:v>
      </x:c>
      <x:c r="C953" s="34" t="n">
        <x:v>45675</x:v>
      </x:c>
      <x:c r="D953" s="40" t="n">
        <x:v>3000</x:v>
      </x:c>
      <x:c r="E953" s="42" t="str">
        <x:v>Кузнецов Павел</x:v>
      </x:c>
      <x:c r="F953" s="41" t="n">
        <x:v>1</x:v>
      </x:c>
      <x:c r="G953" s="32" t="str">
        <x:v>Промышленная химия</x:v>
      </x:c>
      <x:c r="H953" s="41" t="n">
        <x:f>C953-C952</x:f>
        <x:v>20</x:v>
      </x:c>
    </x:row>
    <x:row r="954" ht="22" customHeight="1">
      <x:c r="A954" s="33" t="str">
        <x:v>КЛ-040</x:v>
      </x:c>
      <x:c r="B954" s="33" t="str">
        <x:v>ООО «МалыйРесурс»</x:v>
      </x:c>
      <x:c r="C954" s="34" t="n">
        <x:v>45695</x:v>
      </x:c>
      <x:c r="D954" s="40" t="n">
        <x:v>4000</x:v>
      </x:c>
      <x:c r="E954" s="42" t="str">
        <x:v>Кузнецов Павел</x:v>
      </x:c>
      <x:c r="F954" s="41" t="n">
        <x:v>1</x:v>
      </x:c>
      <x:c r="G954" s="32" t="str">
        <x:v>Промышленная химия</x:v>
      </x:c>
      <x:c r="H954" s="41" t="n">
        <x:f>C954-C953</x:f>
        <x:v>20</x:v>
      </x:c>
    </x:row>
    <x:row r="955" ht="22" customHeight="1">
      <x:c r="A955" s="33" t="str">
        <x:v>КЛ-040</x:v>
      </x:c>
      <x:c r="B955" s="33" t="str">
        <x:v>ООО «МалыйРесурс»</x:v>
      </x:c>
      <x:c r="C955" s="34" t="n">
        <x:v>45715</x:v>
      </x:c>
      <x:c r="D955" s="40" t="n">
        <x:v>2000</x:v>
      </x:c>
      <x:c r="E955" s="42" t="str">
        <x:v>Кузнецов Павел</x:v>
      </x:c>
      <x:c r="F955" s="41" t="n">
        <x:v>1</x:v>
      </x:c>
      <x:c r="G955" s="32" t="str">
        <x:v>Промышленная химия</x:v>
      </x:c>
      <x:c r="H955" s="41" t="n">
        <x:f>C955-C954</x:f>
        <x:v>20</x:v>
      </x:c>
    </x:row>
    <x:row r="956" ht="22" customHeight="1">
      <x:c r="A956" s="33" t="str">
        <x:v>КЛ-040</x:v>
      </x:c>
      <x:c r="B956" s="33" t="str">
        <x:v>ООО «МалыйРесурс»</x:v>
      </x:c>
      <x:c r="C956" s="34" t="n">
        <x:v>45735</x:v>
      </x:c>
      <x:c r="D956" s="40" t="n">
        <x:v>3000</x:v>
      </x:c>
      <x:c r="E956" s="42" t="str">
        <x:v>Кузнецов Павел</x:v>
      </x:c>
      <x:c r="F956" s="41" t="n">
        <x:v>1</x:v>
      </x:c>
      <x:c r="G956" s="32" t="str">
        <x:v>Промышленная химия</x:v>
      </x:c>
      <x:c r="H956" s="41" t="n">
        <x:f>C956-C955</x:f>
        <x:v>20</x:v>
      </x:c>
    </x:row>
    <x:row r="957" ht="22" customHeight="1">
      <x:c r="A957" s="33" t="str">
        <x:v>КЛ-040</x:v>
      </x:c>
      <x:c r="B957" s="33" t="str">
        <x:v>ООО «МалыйРесурс»</x:v>
      </x:c>
      <x:c r="C957" s="34" t="n">
        <x:v>45755</x:v>
      </x:c>
      <x:c r="D957" s="40" t="n">
        <x:v>4000</x:v>
      </x:c>
      <x:c r="E957" s="42" t="str">
        <x:v>Кузнецов Павел</x:v>
      </x:c>
      <x:c r="F957" s="41" t="n">
        <x:v>1</x:v>
      </x:c>
      <x:c r="G957" s="32" t="str">
        <x:v>Промышленная химия</x:v>
      </x:c>
      <x:c r="H957" s="41" t="n">
        <x:f>C957-C956</x:f>
        <x:v>20</x:v>
      </x:c>
    </x:row>
    <x:row r="958" ht="22" customHeight="1">
      <x:c r="A958" s="33" t="str">
        <x:v>КЛ-040</x:v>
      </x:c>
      <x:c r="B958" s="33" t="str">
        <x:v>ООО «МалыйРесурс»</x:v>
      </x:c>
      <x:c r="C958" s="34" t="n">
        <x:v>45775</x:v>
      </x:c>
      <x:c r="D958" s="40" t="n">
        <x:v>2000</x:v>
      </x:c>
      <x:c r="E958" s="42" t="str">
        <x:v>Кузнецов Павел</x:v>
      </x:c>
      <x:c r="F958" s="41" t="n">
        <x:v>1</x:v>
      </x:c>
      <x:c r="G958" s="32" t="str">
        <x:v>Промышленная химия</x:v>
      </x:c>
      <x:c r="H958" s="41" t="n">
        <x:f>C958-C957</x:f>
        <x:v>20</x:v>
      </x:c>
    </x:row>
  </x:sheetData>
  <x:pageMargins left="0.7" right="0.7" top="0.75" bottom="0.75" header="0.3" footer="0.3"/>
  <x:tableParts count="1">
    <x:tablePart xmlns:r="http://schemas.openxmlformats.org/officeDocument/2006/relationships" r:id="Rcc897aa3cac8467c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1" max="11" width="23" hidden="0" customWidth="1"/>
    <x:col min="1" max="1" width="17" hidden="0" customWidth="1"/>
    <x:col min="2" max="2" width="38" hidden="0" customWidth="1"/>
    <x:col min="3" max="3" width="30" hidden="0" customWidth="1"/>
    <x:col min="4" max="4" width="22" hidden="0" customWidth="1"/>
    <x:col min="5" max="5" width="23" hidden="0" customWidth="1"/>
    <x:col min="6" max="6" width="21" hidden="0" customWidth="1"/>
    <x:col min="7" max="7" width="21" hidden="0" customWidth="1"/>
    <x:col min="8" max="8" width="25" hidden="0" customWidth="1"/>
    <x:col min="13" max="13" width="27" hidden="0" customWidth="1"/>
    <x:col min="9" max="9" width="24" hidden="0" customWidth="1"/>
    <x:col min="10" max="10" width="27" hidden="0" customWidth="1"/>
    <x:col min="12" max="12" width="26" hidden="0" customWidth="1"/>
    <x:col min="14" max="14" width="26" hidden="0" customWidth="1"/>
    <x:col min="15" max="15" width="33" hidden="0" customWidth="1"/>
    <x:col min="16" max="16" width="82" hidden="0" customWidth="1"/>
    <x:col min="18" max="18" width="27" hidden="0" customWidth="1"/>
    <x:col min="25" max="25" width="112" hidden="0" customWidth="1"/>
    <x:col min="17" max="17" width="27" hidden="0" customWidth="1"/>
    <x:col min="19" max="19" width="27" hidden="0" customWidth="1"/>
    <x:col min="20" max="20" width="27" hidden="0" customWidth="1"/>
    <x:col min="21" max="21" width="27" hidden="0" customWidth="1"/>
  </x:cols>
  <x:sheetData>
    <x:row r="1" ht="48" customHeight="1">
      <x:c r="A1" s="56" t="str">
        <x:v>Код клиента</x:v>
      </x:c>
      <x:c r="B1" s="56" t="str">
        <x:v>Клиент</x:v>
      </x:c>
      <x:c r="C1" s="56" t="str">
        <x:v>Ответственный менеджер</x:v>
      </x:c>
      <x:c r="D1" s="56" t="str">
        <x:v>Количество покупок</x:v>
      </x:c>
      <x:c r="E1" s="56" t="str">
        <x:v>Количество интервалов</x:v>
      </x:c>
      <x:c r="F1" s="56" t="str">
        <x:v>Первая покупка</x:v>
      </x:c>
      <x:c r="G1" s="56" t="str">
        <x:v>Последняя покупка</x:v>
      </x:c>
      <x:c r="H1" s="56" t="str">
        <x:v>Историческая выручка</x:v>
      </x:c>
      <x:c r="I1" s="56" t="str">
        <x:v>Средний чек</x:v>
      </x:c>
      <x:c r="J1" s="56" t="str">
        <x:v>Медианный интервал, дней</x:v>
      </x:c>
      <x:c r="K1" s="56" t="str">
        <x:v>Текущая пауза, дней</x:v>
      </x:c>
      <x:c r="L1" s="56" t="str">
        <x:v>Коэффициент отклонения</x:v>
      </x:c>
      <x:c r="M1" s="59" t="str">
        <x:v>Сигнал Purchase Lapse</x:v>
      </x:c>
      <x:c r="N1" s="59" t="str">
        <x:v>Уверенность</x:v>
      </x:c>
      <x:c r="O1" s="59" t="str">
        <x:v>Степень отклонения</x:v>
      </x:c>
      <x:c r="P1" s="59" t="str">
        <x:v>Причина исключения</x:v>
      </x:c>
      <x:c r="Q1" s="64" t="str">
        <x:v>Чистая выручка за 24 мес., ₽</x:v>
      </x:c>
      <x:c r="R1" s="64" t="str">
        <x:v>Экономический уровень</x:v>
      </x:c>
      <x:c r="S1" s="64" t="str">
        <x:v>Внутренний балл</x:v>
      </x:c>
      <x:c r="T1" s="64" t="str">
        <x:v>Приоритет</x:v>
      </x:c>
      <x:c r="U1" s="64" t="str">
        <x:v>Позиция в очереди</x:v>
      </x:c>
      <x:c r="Y1" t="str">
        <x:v>Дата анализа</x:v>
      </x:c>
    </x:row>
    <x:row r="2" ht="24" customHeight="1">
      <x:c r="A2" s="32" t="str">
        <x:v>КЛ-001</x:v>
      </x:c>
      <x:c r="B2" s="32" t="str">
        <x:v>ООО «АлтайКомплект»</x:v>
      </x:c>
      <x:c r="C2" s="32" t="str">
        <x:v>Иванова Анна</x:v>
      </x:c>
      <x:c r="D2" s="41" t="n">
        <x:f>COUNTIFS('Покупательские дни'!$A$2:$A$958,A2)</x:f>
        <x:v>55</x:v>
      </x:c>
      <x:c r="E2" s="41" t="n">
        <x:f>D2-1</x:f>
        <x:v>54</x:v>
      </x:c>
      <x:c r="F2" s="48" t="n">
        <x:f>MIN('Покупательские дни'!C2:C56)</x:f>
        <x:v>45187</x:v>
      </x:c>
      <x:c r="G2" s="48" t="n">
        <x:f>MAX('Покупательские дни'!C2:C56)</x:f>
        <x:v>46267</x:v>
      </x:c>
      <x:c r="H2" s="53" t="n">
        <x:f>SUMIFS('Покупательские дни'!$D$2:$D$958,'Покупательские дни'!$A$2:$A$958,A2)</x:f>
        <x:v>2310000</x:v>
      </x:c>
      <x:c r="I2" s="53" t="n">
        <x:f>H2/D2</x:f>
        <x:v>42000</x:v>
      </x:c>
      <x:c r="J2" s="47" t="n">
        <x:f>IF(E2=0,"",MEDIAN('Покупательские дни'!H2:H56))</x:f>
        <x:v>20</x:v>
      </x:c>
      <x:c r="K2" s="41" t="n">
        <x:f>$Y$2-G2</x:f>
        <x:v>8</x:v>
      </x:c>
      <x:c r="L2" s="49" t="n">
        <x:f>IF(E2=0,"",K2/J2)</x:f>
        <x:v>0.4</x:v>
      </x:c>
      <x:c r="M2" s="32" t="str">
        <x:f>IF(OR(N2="NOT_ENOUGH_DATA",N2="N/A"),"ИСКЛЮЧЁН",IF(AND(D2&gt;=8,MAX('Покупательские дни'!H54:H56)&lt;=MEDIAN('Покупательские дни'!H3:H53)/2),"РУЧНАЯ ПРОВЕРКА",IF(L2&lt;1.5,"НЕТ",IF(N2="LOW","РУЧНАЯ ПРОВЕРКА","ДА"))))</x:f>
        <x:v>НЕТ</x:v>
      </x:c>
      <x:c r="N2" s="32" t="str">
        <x:f>IF(AND(D2&gt;=8,MAX('Покупательские дни'!H54:H56)&lt;=MEDIAN('Покупательские дни'!H3:H53)/2),"MEDIUM",IF(D2&lt;3,"NOT_ENOUGH_DATA",IF(FALSE,"N/A",IF(OR(NOT(ISNUMBER(J2)),J2&lt;=0,K2&lt;0),"NOT_ENOUGH_DATA",IF(AND(D2&gt;=5,(QUARTILE('Покупательские дни'!H2:H56,3)-QUARTILE('Покупательские дни'!H2:H56,1))/J2&lt;=0.25),"HIGH",IF(OR(AND(D2&gt;=3,(QUARTILE('Покупательские дни'!H2:H56,3)-QUARTILE('Покупательские дни'!H2:H56,1))/J2&lt;=0.4),AND(D2&gt;=5,(QUARTILE('Покупательские дни'!H2:H56,3)-QUARTILE('Покупательские дни'!H2:H56,1))/J2&lt;=0.5)),"MEDIUM","LOW"))))))</x:f>
        <x:v>HIGH</x:v>
      </x:c>
      <x:c r="O2" s="41" t="str">
        <x:f>IF(M2="ДА",IF(L2&lt;2,1,IF(L2&lt;3,2,3)),"")</x:f>
      </x:c>
      <x:c r="P2" s="32" t="str">
        <x:f>IF(AND(D2&gt;=8,MAX('Покупательские дни'!H54:H56)&lt;=MEDIAN('Покупательские дни'!H3:H53)/2),"Возможное изменение режима; Инструкция!B20; Контекст клиентов!D2",IF(D2&lt;3,"Менее 3 покупок",IF(FALSE,"",IF(OR(NOT(ISNUMBER(J2)),J2&lt;=0,K2&lt;0),"Некорректные даты или медиана",IF(N2="LOW","LOW: исключён из автоматической очереди; ручная проверка","")))))</x:f>
      </x:c>
      <x:c r="Q2" s="53" t="n">
        <x:f>'Экономика 24 мес.'!E2</x:f>
        <x:v>1554000</x:v>
      </x:c>
      <x:c r="R2" s="41" t="n">
        <x:f>'Экономика 24 мес.'!H2</x:f>
        <x:v>2</x:v>
      </x:c>
      <x:c r="S2" s="41" t="str">
        <x:f>IF(M2="ДА",R2+O2+IF(N2="HIGH",2,1),"")</x:f>
      </x:c>
      <x:c r="T2" s="32" t="str">
        <x:f>IF(M2="РУЧНАЯ ПРОВЕРКА","Ручная проверка",IF(M2&lt;&gt;"ДА","",IF(AND(S2&gt;=7,N2="HIGH"),"A",IF(S2&gt;=5,"B","C"))))</x:f>
      </x:c>
      <x:c r="U2" s="41" t="str">
        <x:f>IF(M2&lt;&gt;"ДА","",1+IF(T2="A",0,COUNTIFS($T$2:$T$41,"A"))+IF(T2="C",COUNTIFS($T$2:$T$41,"B"),0)+COUNTIFS($T$2:$T$41,T2,$Q$2:$Q$41,"&gt;"&amp;Q2)+COUNTIFS($T$2:$T$41,T2,$Q$2:$Q$41,Q2,$A$2:$A$41,"&lt;"&amp;A2))</x:f>
      </x:c>
      <x:c r="Y2" s="46" t="n">
        <x:v>46275</x:v>
      </x:c>
    </x:row>
    <x:row r="3" ht="24" customHeight="1">
      <x:c r="A3" s="32" t="str">
        <x:v>КЛ-002</x:v>
      </x:c>
      <x:c r="B3" s="32" t="str">
        <x:v>ООО «СеверПодшипник»</x:v>
      </x:c>
      <x:c r="C3" s="32" t="str">
        <x:v>Петров Илья</x:v>
      </x:c>
      <x:c r="D3" s="41" t="n">
        <x:f>COUNTIFS('Покупательские дни'!$A$2:$A$958,A3)</x:f>
        <x:v>37</x:v>
      </x:c>
      <x:c r="E3" s="41" t="n">
        <x:f>D3-1</x:f>
        <x:v>36</x:v>
      </x:c>
      <x:c r="F3" s="48" t="n">
        <x:f>MIN('Покупательские дни'!C57:C93)</x:f>
        <x:v>45183</x:v>
      </x:c>
      <x:c r="G3" s="48" t="n">
        <x:f>MAX('Покупательские дни'!C57:C93)</x:f>
        <x:v>46263</x:v>
      </x:c>
      <x:c r="H3" s="53" t="n">
        <x:f>SUMIFS('Покупательские дни'!$D$2:$D$958,'Покупательские дни'!$A$2:$A$958,A3)</x:f>
        <x:v>1998000</x:v>
      </x:c>
      <x:c r="I3" s="53" t="n">
        <x:f>H3/D3</x:f>
        <x:v>54000</x:v>
      </x:c>
      <x:c r="J3" s="47" t="n">
        <x:f>IF(E3=0,"",MEDIAN('Покупательские дни'!H57:H93))</x:f>
        <x:v>30</x:v>
      </x:c>
      <x:c r="K3" s="41" t="n">
        <x:f>$Y$2-G3</x:f>
        <x:v>12</x:v>
      </x:c>
      <x:c r="L3" s="49" t="n">
        <x:f>IF(E3=0,"",K3/J3)</x:f>
        <x:v>0.4</x:v>
      </x:c>
      <x:c r="M3" s="32" t="str">
        <x:f>IF(OR(N3="NOT_ENOUGH_DATA",N3="N/A"),"ИСКЛЮЧЁН",IF(AND(D3&gt;=8,MAX('Покупательские дни'!H91:H93)&lt;=MEDIAN('Покупательские дни'!H58:H90)/2),"РУЧНАЯ ПРОВЕРКА",IF(L3&lt;1.5,"НЕТ",IF(N3="LOW","РУЧНАЯ ПРОВЕРКА","ДА"))))</x:f>
        <x:v>НЕТ</x:v>
      </x:c>
      <x:c r="N3" s="32" t="str">
        <x:f>IF(AND(D3&gt;=8,MAX('Покупательские дни'!H91:H93)&lt;=MEDIAN('Покупательские дни'!H58:H90)/2),"MEDIUM",IF(D3&lt;3,"NOT_ENOUGH_DATA",IF(FALSE,"N/A",IF(OR(NOT(ISNUMBER(J3)),J3&lt;=0,K3&lt;0),"NOT_ENOUGH_DATA",IF(AND(D3&gt;=5,(QUARTILE('Покупательские дни'!H57:H93,3)-QUARTILE('Покупательские дни'!H57:H93,1))/J3&lt;=0.25),"HIGH",IF(OR(AND(D3&gt;=3,(QUARTILE('Покупательские дни'!H57:H93,3)-QUARTILE('Покупательские дни'!H57:H93,1))/J3&lt;=0.4),AND(D3&gt;=5,(QUARTILE('Покупательские дни'!H57:H93,3)-QUARTILE('Покупательские дни'!H57:H93,1))/J3&lt;=0.5)),"MEDIUM","LOW"))))))</x:f>
        <x:v>HIGH</x:v>
      </x:c>
      <x:c r="O3" s="41" t="str">
        <x:f>IF(M3="ДА",IF(L3&lt;2,1,IF(L3&lt;3,2,3)),"")</x:f>
      </x:c>
      <x:c r="P3" s="32" t="str">
        <x:f>IF(AND(D3&gt;=8,MAX('Покупательские дни'!H91:H93)&lt;=MEDIAN('Покупательские дни'!H58:H90)/2),"Возможное изменение режима; Инструкция!B20; Контекст клиентов!D3",IF(D3&lt;3,"Менее 3 покупок",IF(FALSE,"",IF(OR(NOT(ISNUMBER(J3)),J3&lt;=0,K3&lt;0),"Некорректные даты или медиана",IF(N3="LOW","LOW: исключён из автоматической очереди; ручная проверка","")))))</x:f>
      </x:c>
      <x:c r="Q3" s="53" t="n">
        <x:f>'Экономика 24 мес.'!E3</x:f>
        <x:v>1296000</x:v>
      </x:c>
      <x:c r="R3" s="41" t="n">
        <x:f>'Экономика 24 мес.'!H3</x:f>
        <x:v>2</x:v>
      </x:c>
      <x:c r="S3" s="41" t="str">
        <x:f>IF(M3="ДА",R3+O3+IF(N3="HIGH",2,1),"")</x:f>
      </x:c>
      <x:c r="T3" s="32" t="str">
        <x:f>IF(M3="РУЧНАЯ ПРОВЕРКА","Ручная проверка",IF(M3&lt;&gt;"ДА","",IF(AND(S3&gt;=7,N3="HIGH"),"A",IF(S3&gt;=5,"B","C"))))</x:f>
      </x:c>
      <x:c r="U3" s="41" t="str">
        <x:f>IF(M3&lt;&gt;"ДА","",1+IF(T3="A",0,COUNTIFS($T$2:$T$41,"A"))+IF(T3="C",COUNTIFS($T$2:$T$41,"B"),0)+COUNTIFS($T$2:$T$41,T3,$Q$2:$Q$41,"&gt;"&amp;Q3)+COUNTIFS($T$2:$T$41,T3,$Q$2:$Q$41,Q3,$A$2:$A$41,"&lt;"&amp;A3))</x:f>
      </x:c>
    </x:row>
    <x:row r="4" ht="24" customHeight="1">
      <x:c r="A4" s="32" t="str">
        <x:v>КЛ-003</x:v>
      </x:c>
      <x:c r="B4" s="32" t="str">
        <x:v>ООО «ВекторСнаб»</x:v>
      </x:c>
      <x:c r="C4" s="32" t="str">
        <x:v>Соколова Мария</x:v>
      </x:c>
      <x:c r="D4" s="41" t="n">
        <x:f>COUNTIFS('Покупательские дни'!$A$2:$A$958,A4)</x:f>
        <x:v>24</x:v>
      </x:c>
      <x:c r="E4" s="41" t="n">
        <x:f>D4-1</x:f>
        <x:v>23</x:v>
      </x:c>
      <x:c r="F4" s="48" t="n">
        <x:f>MIN('Покупательские дни'!C94:C117)</x:f>
        <x:v>45215</x:v>
      </x:c>
      <x:c r="G4" s="48" t="n">
        <x:f>MAX('Покупательские дни'!C94:C117)</x:f>
        <x:v>46250</x:v>
      </x:c>
      <x:c r="H4" s="53" t="n">
        <x:f>SUMIFS('Покупательские дни'!$D$2:$D$958,'Покупательские дни'!$A$2:$A$958,A4)</x:f>
        <x:v>1584000</x:v>
      </x:c>
      <x:c r="I4" s="53" t="n">
        <x:f>H4/D4</x:f>
        <x:v>66000</x:v>
      </x:c>
      <x:c r="J4" s="47" t="n">
        <x:f>IF(E4=0,"",MEDIAN('Покупательские дни'!H94:H117))</x:f>
        <x:v>45</x:v>
      </x:c>
      <x:c r="K4" s="41" t="n">
        <x:f>$Y$2-G4</x:f>
        <x:v>25</x:v>
      </x:c>
      <x:c r="L4" s="49" t="n">
        <x:f>IF(E4=0,"",K4/J4)</x:f>
        <x:v>0.5555555555555556</x:v>
      </x:c>
      <x:c r="M4" s="32" t="str">
        <x:f>IF(OR(N4="NOT_ENOUGH_DATA",N4="N/A"),"ИСКЛЮЧЁН",IF(AND(D4&gt;=8,MAX('Покупательские дни'!H115:H117)&lt;=MEDIAN('Покупательские дни'!H95:H114)/2),"РУЧНАЯ ПРОВЕРКА",IF(L4&lt;1.5,"НЕТ",IF(N4="LOW","РУЧНАЯ ПРОВЕРКА","ДА"))))</x:f>
        <x:v>НЕТ</x:v>
      </x:c>
      <x:c r="N4" s="32" t="str">
        <x:f>IF(AND(D4&gt;=8,MAX('Покупательские дни'!H115:H117)&lt;=MEDIAN('Покупательские дни'!H95:H114)/2),"MEDIUM",IF(D4&lt;3,"NOT_ENOUGH_DATA",IF(FALSE,"N/A",IF(OR(NOT(ISNUMBER(J4)),J4&lt;=0,K4&lt;0),"NOT_ENOUGH_DATA",IF(AND(D4&gt;=5,(QUARTILE('Покупательские дни'!H94:H117,3)-QUARTILE('Покупательские дни'!H94:H117,1))/J4&lt;=0.25),"HIGH",IF(OR(AND(D4&gt;=3,(QUARTILE('Покупательские дни'!H94:H117,3)-QUARTILE('Покупательские дни'!H94:H117,1))/J4&lt;=0.4),AND(D4&gt;=5,(QUARTILE('Покупательские дни'!H94:H117,3)-QUARTILE('Покупательские дни'!H94:H117,1))/J4&lt;=0.5)),"MEDIUM","LOW"))))))</x:f>
        <x:v>HIGH</x:v>
      </x:c>
      <x:c r="O4" s="41" t="str">
        <x:f>IF(M4="ДА",IF(L4&lt;2,1,IF(L4&lt;3,2,3)),"")</x:f>
      </x:c>
      <x:c r="P4" s="32" t="str">
        <x:f>IF(AND(D4&gt;=8,MAX('Покупательские дни'!H115:H117)&lt;=MEDIAN('Покупательские дни'!H95:H114)/2),"Возможное изменение режима; Инструкция!B20; Контекст клиентов!D4",IF(D4&lt;3,"Менее 3 покупок",IF(FALSE,"",IF(OR(NOT(ISNUMBER(J4)),J4&lt;=0,K4&lt;0),"Некорректные даты или медиана",IF(N4="LOW","LOW: исключён из автоматической очереди; ручная проверка","")))))</x:f>
      </x:c>
      <x:c r="Q4" s="53" t="n">
        <x:f>'Экономика 24 мес.'!E4</x:f>
        <x:v>1055000</x:v>
      </x:c>
      <x:c r="R4" s="41" t="n">
        <x:f>'Экономика 24 мес.'!H4</x:f>
        <x:v>1</x:v>
      </x:c>
      <x:c r="S4" s="41" t="str">
        <x:f>IF(M4="ДА",R4+O4+IF(N4="HIGH",2,1),"")</x:f>
      </x:c>
      <x:c r="T4" s="32" t="str">
        <x:f>IF(M4="РУЧНАЯ ПРОВЕРКА","Ручная проверка",IF(M4&lt;&gt;"ДА","",IF(AND(S4&gt;=7,N4="HIGH"),"A",IF(S4&gt;=5,"B","C"))))</x:f>
      </x:c>
      <x:c r="U4" s="41" t="str">
        <x:f>IF(M4&lt;&gt;"ДА","",1+IF(T4="A",0,COUNTIFS($T$2:$T$41,"A"))+IF(T4="C",COUNTIFS($T$2:$T$41,"B"),0)+COUNTIFS($T$2:$T$41,T4,$Q$2:$Q$41,"&gt;"&amp;Q4)+COUNTIFS($T$2:$T$41,T4,$Q$2:$Q$41,Q4,$A$2:$A$41,"&lt;"&amp;A4))</x:f>
      </x:c>
      <x:c r="Y4" t="str">
        <x:v>Исправленная v1: применимость → смена режима → порог ≥1,5 → уверенность.</x:v>
      </x:c>
    </x:row>
    <x:row r="5" ht="24" customHeight="1">
      <x:c r="A5" s="32" t="str">
        <x:v>КЛ-004</x:v>
      </x:c>
      <x:c r="B5" s="32" t="str">
        <x:v>ООО «ТехноОпт»</x:v>
      </x:c>
      <x:c r="C5" s="32" t="str">
        <x:v>Кузнецов Павел</x:v>
      </x:c>
      <x:c r="D5" s="41" t="n">
        <x:f>COUNTIFS('Покупательские дни'!$A$2:$A$958,A5)</x:f>
        <x:v>18</x:v>
      </x:c>
      <x:c r="E5" s="41" t="n">
        <x:f>D5-1</x:f>
        <x:v>17</x:v>
      </x:c>
      <x:c r="F5" s="48" t="n">
        <x:f>MIN('Покупательские дни'!C118:C135)</x:f>
        <x:v>45225</x:v>
      </x:c>
      <x:c r="G5" s="48" t="n">
        <x:f>MAX('Покупательские дни'!C118:C135)</x:f>
        <x:v>46245</x:v>
      </x:c>
      <x:c r="H5" s="53" t="n">
        <x:f>SUMIFS('Покупательские дни'!$D$2:$D$958,'Покупательские дни'!$A$2:$A$958,A5)</x:f>
        <x:v>1404000</x:v>
      </x:c>
      <x:c r="I5" s="53" t="n">
        <x:f>H5/D5</x:f>
        <x:v>78000</x:v>
      </x:c>
      <x:c r="J5" s="47" t="n">
        <x:f>IF(E5=0,"",MEDIAN('Покупательские дни'!H118:H135))</x:f>
        <x:v>60</x:v>
      </x:c>
      <x:c r="K5" s="41" t="n">
        <x:f>$Y$2-G5</x:f>
        <x:v>30</x:v>
      </x:c>
      <x:c r="L5" s="49" t="n">
        <x:f>IF(E5=0,"",K5/J5)</x:f>
        <x:v>0.5</x:v>
      </x:c>
      <x:c r="M5" s="32" t="str">
        <x:f>IF(OR(N5="NOT_ENOUGH_DATA",N5="N/A"),"ИСКЛЮЧЁН",IF(AND(D5&gt;=8,MAX('Покупательские дни'!H133:H135)&lt;=MEDIAN('Покупательские дни'!H119:H132)/2),"РУЧНАЯ ПРОВЕРКА",IF(L5&lt;1.5,"НЕТ",IF(N5="LOW","РУЧНАЯ ПРОВЕРКА","ДА"))))</x:f>
        <x:v>НЕТ</x:v>
      </x:c>
      <x:c r="N5" s="32" t="str">
        <x:f>IF(AND(D5&gt;=8,MAX('Покупательские дни'!H133:H135)&lt;=MEDIAN('Покупательские дни'!H119:H132)/2),"MEDIUM",IF(D5&lt;3,"NOT_ENOUGH_DATA",IF(FALSE,"N/A",IF(OR(NOT(ISNUMBER(J5)),J5&lt;=0,K5&lt;0),"NOT_ENOUGH_DATA",IF(AND(D5&gt;=5,(QUARTILE('Покупательские дни'!H118:H135,3)-QUARTILE('Покупательские дни'!H118:H135,1))/J5&lt;=0.25),"HIGH",IF(OR(AND(D5&gt;=3,(QUARTILE('Покупательские дни'!H118:H135,3)-QUARTILE('Покупательские дни'!H118:H135,1))/J5&lt;=0.4),AND(D5&gt;=5,(QUARTILE('Покупательские дни'!H118:H135,3)-QUARTILE('Покупательские дни'!H118:H135,1))/J5&lt;=0.5)),"MEDIUM","LOW"))))))</x:f>
        <x:v>HIGH</x:v>
      </x:c>
      <x:c r="O5" s="41" t="str">
        <x:f>IF(M5="ДА",IF(L5&lt;2,1,IF(L5&lt;3,2,3)),"")</x:f>
      </x:c>
      <x:c r="P5" s="32" t="str">
        <x:f>IF(AND(D5&gt;=8,MAX('Покупательские дни'!H133:H135)&lt;=MEDIAN('Покупательские дни'!H119:H132)/2),"Возможное изменение режима; Инструкция!B20; Контекст клиентов!D5",IF(D5&lt;3,"Менее 3 покупок",IF(FALSE,"",IF(OR(NOT(ISNUMBER(J5)),J5&lt;=0,K5&lt;0),"Некорректные даты или медиана",IF(N5="LOW","LOW: исключён из автоматической очереди; ручная проверка","")))))</x:f>
      </x:c>
      <x:c r="Q5" s="53" t="n">
        <x:f>'Экономика 24 мес.'!E5</x:f>
        <x:v>936000</x:v>
      </x:c>
      <x:c r="R5" s="41" t="n">
        <x:f>'Экономика 24 мес.'!H5</x:f>
        <x:v>1</x:v>
      </x:c>
      <x:c r="S5" s="41" t="str">
        <x:f>IF(M5="ДА",R5+O5+IF(N5="HIGH",2,1),"")</x:f>
      </x:c>
      <x:c r="T5" s="32" t="str">
        <x:f>IF(M5="РУЧНАЯ ПРОВЕРКА","Ручная проверка",IF(M5&lt;&gt;"ДА","",IF(AND(S5&gt;=7,N5="HIGH"),"A",IF(S5&gt;=5,"B","C"))))</x:f>
      </x:c>
      <x:c r="U5" s="41" t="str">
        <x:f>IF(M5&lt;&gt;"ДА","",1+IF(T5="A",0,COUNTIFS($T$2:$T$41,"A"))+IF(T5="C",COUNTIFS($T$2:$T$41,"B"),0)+COUNTIFS($T$2:$T$41,T5,$Q$2:$Q$41,"&gt;"&amp;Q5)+COUNTIFS($T$2:$T$41,T5,$Q$2:$Q$41,Q5,$A$2:$A$41,"&lt;"&amp;A5))</x:f>
      </x:c>
      <x:c r="Y5" t="str">
        <x:v>Spread = (P75 − P25) / медиана; QUARTILE с линейной интерполяцией.</x:v>
      </x:c>
    </x:row>
    <x:row r="6" ht="24" customHeight="1">
      <x:c r="A6" s="32" t="str">
        <x:v>КЛ-005</x:v>
      </x:c>
      <x:c r="B6" s="32" t="str">
        <x:v>ООО «УралКрепёж»</x:v>
      </x:c>
      <x:c r="C6" s="32" t="str">
        <x:v>Иванова Анна</x:v>
      </x:c>
      <x:c r="D6" s="41" t="n">
        <x:f>COUNTIFS('Покупательские дни'!$A$2:$A$958,A6)</x:f>
        <x:v>55</x:v>
      </x:c>
      <x:c r="E6" s="41" t="n">
        <x:f>D6-1</x:f>
        <x:v>54</x:v>
      </x:c>
      <x:c r="F6" s="48" t="n">
        <x:f>MIN('Покупательские дни'!C136:C190)</x:f>
        <x:v>45187</x:v>
      </x:c>
      <x:c r="G6" s="48" t="n">
        <x:f>MAX('Покупательские дни'!C136:C190)</x:f>
        <x:v>46267</x:v>
      </x:c>
      <x:c r="H6" s="53" t="n">
        <x:f>SUMIFS('Покупательские дни'!$D$2:$D$958,'Покупательские дни'!$A$2:$A$958,A6)</x:f>
        <x:v>4950000</x:v>
      </x:c>
      <x:c r="I6" s="53" t="n">
        <x:f>H6/D6</x:f>
        <x:v>90000</x:v>
      </x:c>
      <x:c r="J6" s="47" t="n">
        <x:f>IF(E6=0,"",MEDIAN('Покупательские дни'!H136:H190))</x:f>
        <x:v>20</x:v>
      </x:c>
      <x:c r="K6" s="41" t="n">
        <x:f>$Y$2-G6</x:f>
        <x:v>8</x:v>
      </x:c>
      <x:c r="L6" s="49" t="n">
        <x:f>IF(E6=0,"",K6/J6)</x:f>
        <x:v>0.4</x:v>
      </x:c>
      <x:c r="M6" s="32" t="str">
        <x:f>IF(OR(N6="NOT_ENOUGH_DATA",N6="N/A"),"ИСКЛЮЧЁН",IF(AND(D6&gt;=8,MAX('Покупательские дни'!H188:H190)&lt;=MEDIAN('Покупательские дни'!H137:H187)/2),"РУЧНАЯ ПРОВЕРКА",IF(L6&lt;1.5,"НЕТ",IF(N6="LOW","РУЧНАЯ ПРОВЕРКА","ДА"))))</x:f>
        <x:v>НЕТ</x:v>
      </x:c>
      <x:c r="N6" s="32" t="str">
        <x:f>IF(AND(D6&gt;=8,MAX('Покупательские дни'!H188:H190)&lt;=MEDIAN('Покупательские дни'!H137:H187)/2),"MEDIUM",IF(D6&lt;3,"NOT_ENOUGH_DATA",IF(FALSE,"N/A",IF(OR(NOT(ISNUMBER(J6)),J6&lt;=0,K6&lt;0),"NOT_ENOUGH_DATA",IF(AND(D6&gt;=5,(QUARTILE('Покупательские дни'!H136:H190,3)-QUARTILE('Покупательские дни'!H136:H190,1))/J6&lt;=0.25),"HIGH",IF(OR(AND(D6&gt;=3,(QUARTILE('Покупательские дни'!H136:H190,3)-QUARTILE('Покупательские дни'!H136:H190,1))/J6&lt;=0.4),AND(D6&gt;=5,(QUARTILE('Покупательские дни'!H136:H190,3)-QUARTILE('Покупательские дни'!H136:H190,1))/J6&lt;=0.5)),"MEDIUM","LOW"))))))</x:f>
        <x:v>HIGH</x:v>
      </x:c>
      <x:c r="O6" s="41" t="str">
        <x:f>IF(M6="ДА",IF(L6&lt;2,1,IF(L6&lt;3,2,3)),"")</x:f>
      </x:c>
      <x:c r="P6" s="32" t="str">
        <x:f>IF(AND(D6&gt;=8,MAX('Покупательские дни'!H188:H190)&lt;=MEDIAN('Покупательские дни'!H137:H187)/2),"Возможное изменение режима; Инструкция!B20; Контекст клиентов!D6",IF(D6&lt;3,"Менее 3 покупок",IF(FALSE,"",IF(OR(NOT(ISNUMBER(J6)),J6&lt;=0,K6&lt;0),"Некорректные даты или медиана",IF(N6="LOW","LOW: исключён из автоматической очереди; ручная проверка","")))))</x:f>
      </x:c>
      <x:c r="Q6" s="53" t="n">
        <x:f>'Экономика 24 мес.'!E6</x:f>
        <x:v>3330000</x:v>
      </x:c>
      <x:c r="R6" s="41" t="n">
        <x:f>'Экономика 24 мес.'!H6</x:f>
        <x:v>2</x:v>
      </x:c>
      <x:c r="S6" s="41" t="str">
        <x:f>IF(M6="ДА",R6+O6+IF(N6="HIGH",2,1),"")</x:f>
      </x:c>
      <x:c r="T6" s="32" t="str">
        <x:f>IF(M6="РУЧНАЯ ПРОВЕРКА","Ручная проверка",IF(M6&lt;&gt;"ДА","",IF(AND(S6&gt;=7,N6="HIGH"),"A",IF(S6&gt;=5,"B","C"))))</x:f>
      </x:c>
      <x:c r="U6" s="41" t="str">
        <x:f>IF(M6&lt;&gt;"ДА","",1+IF(T6="A",0,COUNTIFS($T$2:$T$41,"A"))+IF(T6="C",COUNTIFS($T$2:$T$41,"B"),0)+COUNTIFS($T$2:$T$41,T6,$Q$2:$Q$41,"&gt;"&amp;Q6)+COUNTIFS($T$2:$T$41,T6,$Q$2:$Q$41,Q6,$A$2:$A$41,"&lt;"&amp;A6))</x:f>
      </x:c>
      <x:c r="Y6" t="str">
        <x:v>HIGH: ≥5 покупок и Spread ≤0,25. MEDIUM: 3–4 и ≤0,40; ≥5 и ≤0,50 после HIGH.</x:v>
      </x:c>
    </x:row>
    <x:row r="7" ht="24" customHeight="1">
      <x:c r="A7" s="32" t="str">
        <x:v>КЛ-006</x:v>
      </x:c>
      <x:c r="B7" s="32" t="str">
        <x:v>ООО «СибирьКабель»</x:v>
      </x:c>
      <x:c r="C7" s="32" t="str">
        <x:v>Петров Илья</x:v>
      </x:c>
      <x:c r="D7" s="41" t="n">
        <x:f>COUNTIFS('Покупательские дни'!$A$2:$A$958,A7)</x:f>
        <x:v>37</x:v>
      </x:c>
      <x:c r="E7" s="41" t="n">
        <x:f>D7-1</x:f>
        <x:v>36</x:v>
      </x:c>
      <x:c r="F7" s="48" t="n">
        <x:f>MIN('Покупательские дни'!C191:C227)</x:f>
        <x:v>45183</x:v>
      </x:c>
      <x:c r="G7" s="48" t="n">
        <x:f>MAX('Покупательские дни'!C191:C227)</x:f>
        <x:v>46263</x:v>
      </x:c>
      <x:c r="H7" s="53" t="n">
        <x:f>SUMIFS('Покупательские дни'!$D$2:$D$958,'Покупательские дни'!$A$2:$A$958,A7)</x:f>
        <x:v>3774000</x:v>
      </x:c>
      <x:c r="I7" s="53" t="n">
        <x:f>H7/D7</x:f>
        <x:v>102000</x:v>
      </x:c>
      <x:c r="J7" s="47" t="n">
        <x:f>IF(E7=0,"",MEDIAN('Покупательские дни'!H191:H227))</x:f>
        <x:v>30</x:v>
      </x:c>
      <x:c r="K7" s="41" t="n">
        <x:f>$Y$2-G7</x:f>
        <x:v>12</x:v>
      </x:c>
      <x:c r="L7" s="49" t="n">
        <x:f>IF(E7=0,"",K7/J7)</x:f>
        <x:v>0.4</x:v>
      </x:c>
      <x:c r="M7" s="32" t="str">
        <x:f>IF(OR(N7="NOT_ENOUGH_DATA",N7="N/A"),"ИСКЛЮЧЁН",IF(AND(D7&gt;=8,MAX('Покупательские дни'!H225:H227)&lt;=MEDIAN('Покупательские дни'!H192:H224)/2),"РУЧНАЯ ПРОВЕРКА",IF(L7&lt;1.5,"НЕТ",IF(N7="LOW","РУЧНАЯ ПРОВЕРКА","ДА"))))</x:f>
        <x:v>НЕТ</x:v>
      </x:c>
      <x:c r="N7" s="32" t="str">
        <x:f>IF(AND(D7&gt;=8,MAX('Покупательские дни'!H225:H227)&lt;=MEDIAN('Покупательские дни'!H192:H224)/2),"MEDIUM",IF(D7&lt;3,"NOT_ENOUGH_DATA",IF(FALSE,"N/A",IF(OR(NOT(ISNUMBER(J7)),J7&lt;=0,K7&lt;0),"NOT_ENOUGH_DATA",IF(AND(D7&gt;=5,(QUARTILE('Покупательские дни'!H191:H227,3)-QUARTILE('Покупательские дни'!H191:H227,1))/J7&lt;=0.25),"HIGH",IF(OR(AND(D7&gt;=3,(QUARTILE('Покупательские дни'!H191:H227,3)-QUARTILE('Покупательские дни'!H191:H227,1))/J7&lt;=0.4),AND(D7&gt;=5,(QUARTILE('Покупательские дни'!H191:H227,3)-QUARTILE('Покупательские дни'!H191:H227,1))/J7&lt;=0.5)),"MEDIUM","LOW"))))))</x:f>
        <x:v>HIGH</x:v>
      </x:c>
      <x:c r="O7" s="41" t="str">
        <x:f>IF(M7="ДА",IF(L7&lt;2,1,IF(L7&lt;3,2,3)),"")</x:f>
      </x:c>
      <x:c r="P7" s="32" t="str">
        <x:f>IF(AND(D7&gt;=8,MAX('Покупательские дни'!H225:H227)&lt;=MEDIAN('Покупательские дни'!H192:H224)/2),"Возможное изменение режима; Инструкция!B20; Контекст клиентов!D7",IF(D7&lt;3,"Менее 3 покупок",IF(FALSE,"",IF(OR(NOT(ISNUMBER(J7)),J7&lt;=0,K7&lt;0),"Некорректные даты или медиана",IF(N7="LOW","LOW: исключён из автоматической очереди; ручная проверка","")))))</x:f>
      </x:c>
      <x:c r="Q7" s="53" t="n">
        <x:f>'Экономика 24 мес.'!E7</x:f>
        <x:v>2448000</x:v>
      </x:c>
      <x:c r="R7" s="41" t="n">
        <x:f>'Экономика 24 мес.'!H7</x:f>
        <x:v>2</x:v>
      </x:c>
      <x:c r="S7" s="41" t="str">
        <x:f>IF(M7="ДА",R7+O7+IF(N7="HIGH",2,1),"")</x:f>
      </x:c>
      <x:c r="T7" s="32" t="str">
        <x:f>IF(M7="РУЧНАЯ ПРОВЕРКА","Ручная проверка",IF(M7&lt;&gt;"ДА","",IF(AND(S7&gt;=7,N7="HIGH"),"A",IF(S7&gt;=5,"B","C"))))</x:f>
      </x:c>
      <x:c r="U7" s="41" t="str">
        <x:f>IF(M7&lt;&gt;"ДА","",1+IF(T7="A",0,COUNTIFS($T$2:$T$41,"A"))+IF(T7="C",COUNTIFS($T$2:$T$41,"B"),0)+COUNTIFS($T$2:$T$41,T7,$Q$2:$Q$41,"&gt;"&amp;Q7)+COUNTIFS($T$2:$T$41,T7,$Q$2:$Q$41,Q7,$A$2:$A$41,"&lt;"&amp;A7))</x:f>
      </x:c>
      <x:c r="Y7" t="str">
        <x:v>Смена режима: последние 3 интервала ≤ половины медианы минимум 4 предыдущих. MEDIUM, ручная проверка.</x:v>
      </x:c>
    </x:row>
    <x:row r="8" ht="24" customHeight="1">
      <x:c r="A8" s="32" t="str">
        <x:v>КЛ-007</x:v>
      </x:c>
      <x:c r="B8" s="32" t="str">
        <x:v>ООО «ПромКонтур»</x:v>
      </x:c>
      <x:c r="C8" s="32" t="str">
        <x:v>Соколова Мария</x:v>
      </x:c>
      <x:c r="D8" s="41" t="n">
        <x:f>COUNTIFS('Покупательские дни'!$A$2:$A$958,A8)</x:f>
        <x:v>24</x:v>
      </x:c>
      <x:c r="E8" s="41" t="n">
        <x:f>D8-1</x:f>
        <x:v>23</x:v>
      </x:c>
      <x:c r="F8" s="48" t="n">
        <x:f>MIN('Покупательские дни'!C228:C251)</x:f>
        <x:v>45215</x:v>
      </x:c>
      <x:c r="G8" s="48" t="n">
        <x:f>MAX('Покупательские дни'!C228:C251)</x:f>
        <x:v>46250</x:v>
      </x:c>
      <x:c r="H8" s="53" t="n">
        <x:f>SUMIFS('Покупательские дни'!$D$2:$D$958,'Покупательские дни'!$A$2:$A$958,A8)</x:f>
        <x:v>2736000</x:v>
      </x:c>
      <x:c r="I8" s="53" t="n">
        <x:f>H8/D8</x:f>
        <x:v>114000</x:v>
      </x:c>
      <x:c r="J8" s="47" t="n">
        <x:f>IF(E8=0,"",MEDIAN('Покупательские дни'!H228:H251))</x:f>
        <x:v>45</x:v>
      </x:c>
      <x:c r="K8" s="41" t="n">
        <x:f>$Y$2-G8</x:f>
        <x:v>25</x:v>
      </x:c>
      <x:c r="L8" s="49" t="n">
        <x:f>IF(E8=0,"",K8/J8)</x:f>
        <x:v>0.5555555555555556</x:v>
      </x:c>
      <x:c r="M8" s="32" t="str">
        <x:f>IF(OR(N8="NOT_ENOUGH_DATA",N8="N/A"),"ИСКЛЮЧЁН",IF(AND(D8&gt;=8,MAX('Покупательские дни'!H249:H251)&lt;=MEDIAN('Покупательские дни'!H229:H248)/2),"РУЧНАЯ ПРОВЕРКА",IF(L8&lt;1.5,"НЕТ",IF(N8="LOW","РУЧНАЯ ПРОВЕРКА","ДА"))))</x:f>
        <x:v>НЕТ</x:v>
      </x:c>
      <x:c r="N8" s="32" t="str">
        <x:f>IF(AND(D8&gt;=8,MAX('Покупательские дни'!H249:H251)&lt;=MEDIAN('Покупательские дни'!H229:H248)/2),"MEDIUM",IF(D8&lt;3,"NOT_ENOUGH_DATA",IF(FALSE,"N/A",IF(OR(NOT(ISNUMBER(J8)),J8&lt;=0,K8&lt;0),"NOT_ENOUGH_DATA",IF(AND(D8&gt;=5,(QUARTILE('Покупательские дни'!H228:H251,3)-QUARTILE('Покупательские дни'!H228:H251,1))/J8&lt;=0.25),"HIGH",IF(OR(AND(D8&gt;=3,(QUARTILE('Покупательские дни'!H228:H251,3)-QUARTILE('Покупательские дни'!H228:H251,1))/J8&lt;=0.4),AND(D8&gt;=5,(QUARTILE('Покупательские дни'!H228:H251,3)-QUARTILE('Покупательские дни'!H228:H251,1))/J8&lt;=0.5)),"MEDIUM","LOW"))))))</x:f>
        <x:v>HIGH</x:v>
      </x:c>
      <x:c r="O8" s="41" t="str">
        <x:f>IF(M8="ДА",IF(L8&lt;2,1,IF(L8&lt;3,2,3)),"")</x:f>
      </x:c>
      <x:c r="P8" s="32" t="str">
        <x:f>IF(AND(D8&gt;=8,MAX('Покупательские дни'!H249:H251)&lt;=MEDIAN('Покупательские дни'!H229:H248)/2),"Возможное изменение режима; Инструкция!B20; Контекст клиентов!D8",IF(D8&lt;3,"Менее 3 покупок",IF(FALSE,"",IF(OR(NOT(ISNUMBER(J8)),J8&lt;=0,K8&lt;0),"Некорректные даты или медиана",IF(N8="LOW","LOW: исключён из автоматической очереди; ручная проверка","")))))</x:f>
      </x:c>
      <x:c r="Q8" s="53" t="n">
        <x:f>'Экономика 24 мес.'!E8</x:f>
        <x:v>1823000</x:v>
      </x:c>
      <x:c r="R8" s="41" t="n">
        <x:f>'Экономика 24 мес.'!H8</x:f>
        <x:v>2</x:v>
      </x:c>
      <x:c r="S8" s="41" t="str">
        <x:f>IF(M8="ДА",R8+O8+IF(N8="HIGH",2,1),"")</x:f>
      </x:c>
      <x:c r="T8" s="32" t="str">
        <x:f>IF(M8="РУЧНАЯ ПРОВЕРКА","Ручная проверка",IF(M8&lt;&gt;"ДА","",IF(AND(S8&gt;=7,N8="HIGH"),"A",IF(S8&gt;=5,"B","C"))))</x:f>
      </x:c>
      <x:c r="U8" s="41" t="str">
        <x:f>IF(M8&lt;&gt;"ДА","",1+IF(T8="A",0,COUNTIFS($T$2:$T$41,"A"))+IF(T8="C",COUNTIFS($T$2:$T$41,"B"),0)+COUNTIFS($T$2:$T$41,T8,$Q$2:$Q$41,"&gt;"&amp;Q8)+COUNTIFS($T$2:$T$41,T8,$Q$2:$Q$41,Q8,$A$2:$A$41,"&lt;"&amp;A8))</x:f>
      </x:c>
      <x:c r="Y8" t="str">
        <x:v>Медиана и коэффициент остаются историческими; степень 1/2/3 только при сигнале ДА.</x:v>
      </x:c>
    </x:row>
    <x:row r="9" ht="24" customHeight="1">
      <x:c r="A9" s="32" t="str">
        <x:v>КЛ-008</x:v>
      </x:c>
      <x:c r="B9" s="32" t="str">
        <x:v>ООО «РесурсПоставка»</x:v>
      </x:c>
      <x:c r="C9" s="32" t="str">
        <x:v>Кузнецов Павел</x:v>
      </x:c>
      <x:c r="D9" s="41" t="n">
        <x:f>COUNTIFS('Покупательские дни'!$A$2:$A$958,A9)</x:f>
        <x:v>18</x:v>
      </x:c>
      <x:c r="E9" s="41" t="n">
        <x:f>D9-1</x:f>
        <x:v>17</x:v>
      </x:c>
      <x:c r="F9" s="48" t="n">
        <x:f>MIN('Покупательские дни'!C252:C269)</x:f>
        <x:v>45225</x:v>
      </x:c>
      <x:c r="G9" s="48" t="n">
        <x:f>MAX('Покупательские дни'!C252:C269)</x:f>
        <x:v>46245</x:v>
      </x:c>
      <x:c r="H9" s="53" t="n">
        <x:f>SUMIFS('Покупательские дни'!$D$2:$D$958,'Покупательские дни'!$A$2:$A$958,A9)</x:f>
        <x:v>2268000</x:v>
      </x:c>
      <x:c r="I9" s="53" t="n">
        <x:f>H9/D9</x:f>
        <x:v>126000</x:v>
      </x:c>
      <x:c r="J9" s="47" t="n">
        <x:f>IF(E9=0,"",MEDIAN('Покупательские дни'!H252:H269))</x:f>
        <x:v>60</x:v>
      </x:c>
      <x:c r="K9" s="41" t="n">
        <x:f>$Y$2-G9</x:f>
        <x:v>30</x:v>
      </x:c>
      <x:c r="L9" s="49" t="n">
        <x:f>IF(E9=0,"",K9/J9)</x:f>
        <x:v>0.5</x:v>
      </x:c>
      <x:c r="M9" s="32" t="str">
        <x:f>IF(OR(N9="NOT_ENOUGH_DATA",N9="N/A"),"ИСКЛЮЧЁН",IF(AND(D9&gt;=8,MAX('Покупательские дни'!H267:H269)&lt;=MEDIAN('Покупательские дни'!H253:H266)/2),"РУЧНАЯ ПРОВЕРКА",IF(L9&lt;1.5,"НЕТ",IF(N9="LOW","РУЧНАЯ ПРОВЕРКА","ДА"))))</x:f>
        <x:v>НЕТ</x:v>
      </x:c>
      <x:c r="N9" s="32" t="str">
        <x:f>IF(AND(D9&gt;=8,MAX('Покупательские дни'!H267:H269)&lt;=MEDIAN('Покупательские дни'!H253:H266)/2),"MEDIUM",IF(D9&lt;3,"NOT_ENOUGH_DATA",IF(FALSE,"N/A",IF(OR(NOT(ISNUMBER(J9)),J9&lt;=0,K9&lt;0),"NOT_ENOUGH_DATA",IF(AND(D9&gt;=5,(QUARTILE('Покупательские дни'!H252:H269,3)-QUARTILE('Покупательские дни'!H252:H269,1))/J9&lt;=0.25),"HIGH",IF(OR(AND(D9&gt;=3,(QUARTILE('Покупательские дни'!H252:H269,3)-QUARTILE('Покупательские дни'!H252:H269,1))/J9&lt;=0.4),AND(D9&gt;=5,(QUARTILE('Покупательские дни'!H252:H269,3)-QUARTILE('Покупательские дни'!H252:H269,1))/J9&lt;=0.5)),"MEDIUM","LOW"))))))</x:f>
        <x:v>HIGH</x:v>
      </x:c>
      <x:c r="O9" s="41" t="str">
        <x:f>IF(M9="ДА",IF(L9&lt;2,1,IF(L9&lt;3,2,3)),"")</x:f>
      </x:c>
      <x:c r="P9" s="32" t="str">
        <x:f>IF(AND(D9&gt;=8,MAX('Покупательские дни'!H267:H269)&lt;=MEDIAN('Покупательские дни'!H253:H266)/2),"Возможное изменение режима; Инструкция!B20; Контекст клиентов!D9",IF(D9&lt;3,"Менее 3 покупок",IF(FALSE,"",IF(OR(NOT(ISNUMBER(J9)),J9&lt;=0,K9&lt;0),"Некорректные даты или медиана",IF(N9="LOW","LOW: исключён из автоматической очереди; ручная проверка","")))))</x:f>
      </x:c>
      <x:c r="Q9" s="53" t="n">
        <x:f>'Экономика 24 мес.'!E9</x:f>
        <x:v>1512000</x:v>
      </x:c>
      <x:c r="R9" s="41" t="n">
        <x:f>'Экономика 24 мес.'!H9</x:f>
        <x:v>2</x:v>
      </x:c>
      <x:c r="S9" s="41" t="str">
        <x:f>IF(M9="ДА",R9+O9+IF(N9="HIGH",2,1),"")</x:f>
      </x:c>
      <x:c r="T9" s="32" t="str">
        <x:f>IF(M9="РУЧНАЯ ПРОВЕРКА","Ручная проверка",IF(M9&lt;&gt;"ДА","",IF(AND(S9&gt;=7,N9="HIGH"),"A",IF(S9&gt;=5,"B","C"))))</x:f>
      </x:c>
      <x:c r="U9" s="41" t="str">
        <x:f>IF(M9&lt;&gt;"ДА","",1+IF(T9="A",0,COUNTIFS($T$2:$T$41,"A"))+IF(T9="C",COUNTIFS($T$2:$T$41,"B"),0)+COUNTIFS($T$2:$T$41,T9,$Q$2:$Q$41,"&gt;"&amp;Q9)+COUNTIFS($T$2:$T$41,T9,$Q$2:$Q$41,Q9,$A$2:$A$41,"&lt;"&amp;A9))</x:f>
      </x:c>
      <x:c r="Y9" t="str">
        <x:v>Столбец H: продажи за всю историю. Экономический балл использует Q: чистую выручку за 24 месяца.</x:v>
      </x:c>
    </x:row>
    <x:row r="10" ht="24" customHeight="1">
      <x:c r="A10" s="32" t="str">
        <x:v>КЛ-009</x:v>
      </x:c>
      <x:c r="B10" s="32" t="str">
        <x:v>ООО «МагистральСнаб»</x:v>
      </x:c>
      <x:c r="C10" s="32" t="str">
        <x:v>Иванова Анна</x:v>
      </x:c>
      <x:c r="D10" s="41" t="n">
        <x:f>COUNTIFS('Покупательские дни'!$A$2:$A$958,A10)</x:f>
        <x:v>34</x:v>
      </x:c>
      <x:c r="E10" s="41" t="n">
        <x:f>D10-1</x:f>
        <x:v>33</x:v>
      </x:c>
      <x:c r="F10" s="48" t="n">
        <x:f>MIN('Покупательские дни'!C270:C303)</x:f>
        <x:v>45195</x:v>
      </x:c>
      <x:c r="G10" s="48" t="n">
        <x:f>MAX('Покупательские дни'!C270:C303)</x:f>
        <x:v>46185</x:v>
      </x:c>
      <x:c r="H10" s="53" t="n">
        <x:f>SUMIFS('Покупательские дни'!$D$2:$D$958,'Покупательские дни'!$A$2:$A$958,A10)</x:f>
        <x:v>4692000</x:v>
      </x:c>
      <x:c r="I10" s="53" t="n">
        <x:f>H10/D10</x:f>
        <x:v>138000</x:v>
      </x:c>
      <x:c r="J10" s="47" t="n">
        <x:f>IF(E10=0,"",MEDIAN('Покупательские дни'!H270:H303))</x:f>
        <x:v>30</x:v>
      </x:c>
      <x:c r="K10" s="41" t="n">
        <x:f>$Y$2-G10</x:f>
        <x:v>90</x:v>
      </x:c>
      <x:c r="L10" s="49" t="n">
        <x:f>IF(E10=0,"",K10/J10)</x:f>
        <x:v>3</x:v>
      </x:c>
      <x:c r="M10" s="32" t="str">
        <x:f>IF(OR(N10="NOT_ENOUGH_DATA",N10="N/A"),"ИСКЛЮЧЁН",IF(AND(D10&gt;=8,MAX('Покупательские дни'!H301:H303)&lt;=MEDIAN('Покупательские дни'!H271:H300)/2),"РУЧНАЯ ПРОВЕРКА",IF(L10&lt;1.5,"НЕТ",IF(N10="LOW","РУЧНАЯ ПРОВЕРКА","ДА"))))</x:f>
        <x:v>ДА</x:v>
      </x:c>
      <x:c r="N10" s="32" t="str">
        <x:f>IF(AND(D10&gt;=8,MAX('Покупательские дни'!H301:H303)&lt;=MEDIAN('Покупательские дни'!H271:H300)/2),"MEDIUM",IF(D10&lt;3,"NOT_ENOUGH_DATA",IF(FALSE,"N/A",IF(OR(NOT(ISNUMBER(J10)),J10&lt;=0,K10&lt;0),"NOT_ENOUGH_DATA",IF(AND(D10&gt;=5,(QUARTILE('Покупательские дни'!H270:H303,3)-QUARTILE('Покупательские дни'!H270:H303,1))/J10&lt;=0.25),"HIGH",IF(OR(AND(D10&gt;=3,(QUARTILE('Покупательские дни'!H270:H303,3)-QUARTILE('Покупательские дни'!H270:H303,1))/J10&lt;=0.4),AND(D10&gt;=5,(QUARTILE('Покупательские дни'!H270:H303,3)-QUARTILE('Покупательские дни'!H270:H303,1))/J10&lt;=0.5)),"MEDIUM","LOW"))))))</x:f>
        <x:v>HIGH</x:v>
      </x:c>
      <x:c r="O10" s="41" t="n">
        <x:f>IF(M10="ДА",IF(L10&lt;2,1,IF(L10&lt;3,2,3)),"")</x:f>
        <x:v>3</x:v>
      </x:c>
      <x:c r="P10" s="32" t="str">
        <x:f>IF(AND(D10&gt;=8,MAX('Покупательские дни'!H301:H303)&lt;=MEDIAN('Покупательские дни'!H271:H300)/2),"Возможное изменение режима; Инструкция!B20; Контекст клиентов!D10",IF(D10&lt;3,"Менее 3 покупок",IF(FALSE,"",IF(OR(NOT(ISNUMBER(J10)),J10&lt;=0,K10&lt;0),"Некорректные даты или медиана",IF(N10="LOW","LOW: исключён из автоматической очереди; ручная проверка","")))))</x:f>
      </x:c>
      <x:c r="Q10" s="53" t="n">
        <x:f>'Экономика 24 мес.'!E10</x:f>
        <x:v>3036000</x:v>
      </x:c>
      <x:c r="R10" s="41" t="n">
        <x:f>'Экономика 24 мес.'!H10</x:f>
        <x:v>2</x:v>
      </x:c>
      <x:c r="S10" s="41" t="n">
        <x:f>IF(M10="ДА",R10+O10+IF(N10="HIGH",2,1),"")</x:f>
        <x:v>7</x:v>
      </x:c>
      <x:c r="T10" s="32" t="str">
        <x:f>IF(M10="РУЧНАЯ ПРОВЕРКА","Ручная проверка",IF(M10&lt;&gt;"ДА","",IF(AND(S10&gt;=7,N10="HIGH"),"A",IF(S10&gt;=5,"B","C"))))</x:f>
        <x:v>A</x:v>
      </x:c>
      <x:c r="U10" s="41" t="n">
        <x:f>IF(M10&lt;&gt;"ДА","",1+IF(T10="A",0,COUNTIFS($T$2:$T$41,"A"))+IF(T10="C",COUNTIFS($T$2:$T$41,"B"),0)+COUNTIFS($T$2:$T$41,T10,$Q$2:$Q$41,"&gt;"&amp;Q10)+COUNTIFS($T$2:$T$41,T10,$Q$2:$Q$41,Q10,$A$2:$A$41,"&lt;"&amp;A10))</x:f>
        <x:v>7</x:v>
      </x:c>
      <x:c r="Y10" t="str">
        <x:v>16 строк Recovery Queue — текущий срез; порядок пересчитывается по A/B/C, чистой выручке, коду.</x:v>
      </x:c>
    </x:row>
    <x:row r="11" ht="24" customHeight="1">
      <x:c r="A11" s="32" t="str">
        <x:v>КЛ-010</x:v>
      </x:c>
      <x:c r="B11" s="32" t="str">
        <x:v>ООО «ОрионПром»</x:v>
      </x:c>
      <x:c r="C11" s="32" t="str">
        <x:v>Петров Илья</x:v>
      </x:c>
      <x:c r="D11" s="41" t="n">
        <x:f>COUNTIFS('Покупательские дни'!$A$2:$A$958,A11)</x:f>
        <x:v>34</x:v>
      </x:c>
      <x:c r="E11" s="41" t="n">
        <x:f>D11-1</x:f>
        <x:v>33</x:v>
      </x:c>
      <x:c r="F11" s="48" t="n">
        <x:f>MIN('Покупательские дни'!C304:C337)</x:f>
        <x:v>45180</x:v>
      </x:c>
      <x:c r="G11" s="48" t="n">
        <x:f>MAX('Покупательские дни'!C304:C337)</x:f>
        <x:v>46170</x:v>
      </x:c>
      <x:c r="H11" s="53" t="n">
        <x:f>SUMIFS('Покупательские дни'!$D$2:$D$958,'Покупательские дни'!$A$2:$A$958,A11)</x:f>
        <x:v>5100000</x:v>
      </x:c>
      <x:c r="I11" s="53" t="n">
        <x:f>H11/D11</x:f>
        <x:v>150000</x:v>
      </x:c>
      <x:c r="J11" s="47" t="n">
        <x:f>IF(E11=0,"",MEDIAN('Покупательские дни'!H304:H337))</x:f>
        <x:v>30</x:v>
      </x:c>
      <x:c r="K11" s="41" t="n">
        <x:f>$Y$2-G11</x:f>
        <x:v>105</x:v>
      </x:c>
      <x:c r="L11" s="49" t="n">
        <x:f>IF(E11=0,"",K11/J11)</x:f>
        <x:v>3.5</x:v>
      </x:c>
      <x:c r="M11" s="32" t="str">
        <x:f>IF(OR(N11="NOT_ENOUGH_DATA",N11="N/A"),"ИСКЛЮЧЁН",IF(AND(D11&gt;=8,MAX('Покупательские дни'!H335:H337)&lt;=MEDIAN('Покупательские дни'!H305:H334)/2),"РУЧНАЯ ПРОВЕРКА",IF(L11&lt;1.5,"НЕТ",IF(N11="LOW","РУЧНАЯ ПРОВЕРКА","ДА"))))</x:f>
        <x:v>ДА</x:v>
      </x:c>
      <x:c r="N11" s="32" t="str">
        <x:f>IF(AND(D11&gt;=8,MAX('Покупательские дни'!H335:H337)&lt;=MEDIAN('Покупательские дни'!H305:H334)/2),"MEDIUM",IF(D11&lt;3,"NOT_ENOUGH_DATA",IF(FALSE,"N/A",IF(OR(NOT(ISNUMBER(J11)),J11&lt;=0,K11&lt;0),"NOT_ENOUGH_DATA",IF(AND(D11&gt;=5,(QUARTILE('Покупательские дни'!H304:H337,3)-QUARTILE('Покупательские дни'!H304:H337,1))/J11&lt;=0.25),"HIGH",IF(OR(AND(D11&gt;=3,(QUARTILE('Покупательские дни'!H304:H337,3)-QUARTILE('Покупательские дни'!H304:H337,1))/J11&lt;=0.4),AND(D11&gt;=5,(QUARTILE('Покупательские дни'!H304:H337,3)-QUARTILE('Покупательские дни'!H304:H337,1))/J11&lt;=0.5)),"MEDIUM","LOW"))))))</x:f>
        <x:v>HIGH</x:v>
      </x:c>
      <x:c r="O11" s="41" t="n">
        <x:f>IF(M11="ДА",IF(L11&lt;2,1,IF(L11&lt;3,2,3)),"")</x:f>
        <x:v>3</x:v>
      </x:c>
      <x:c r="P11" s="32" t="str">
        <x:f>IF(AND(D11&gt;=8,MAX('Покупательские дни'!H335:H337)&lt;=MEDIAN('Покупательские дни'!H305:H334)/2),"Возможное изменение режима; Инструкция!B20; Контекст клиентов!D11",IF(D11&lt;3,"Менее 3 покупок",IF(FALSE,"",IF(OR(NOT(ISNUMBER(J11)),J11&lt;=0,K11&lt;0),"Некорректные даты или медиана",IF(N11="LOW","LOW: исключён из автоматической очереди; ручная проверка","")))))</x:f>
      </x:c>
      <x:c r="Q11" s="53" t="n">
        <x:f>'Экономика 24 мес.'!E11</x:f>
        <x:v>3150000</x:v>
      </x:c>
      <x:c r="R11" s="41" t="n">
        <x:f>'Экономика 24 мес.'!H11</x:f>
        <x:v>2</x:v>
      </x:c>
      <x:c r="S11" s="41" t="n">
        <x:f>IF(M11="ДА",R11+O11+IF(N11="HIGH",2,1),"")</x:f>
        <x:v>7</x:v>
      </x:c>
      <x:c r="T11" s="32" t="str">
        <x:f>IF(M11="РУЧНАЯ ПРОВЕРКА","Ручная проверка",IF(M11&lt;&gt;"ДА","",IF(AND(S11&gt;=7,N11="HIGH"),"A",IF(S11&gt;=5,"B","C"))))</x:f>
        <x:v>A</x:v>
      </x:c>
      <x:c r="U11" s="41" t="n">
        <x:f>IF(M11&lt;&gt;"ДА","",1+IF(T11="A",0,COUNTIFS($T$2:$T$41,"A"))+IF(T11="C",COUNTIFS($T$2:$T$41,"B"),0)+COUNTIFS($T$2:$T$41,T11,$Q$2:$Q$41,"&gt;"&amp;Q11)+COUNTIFS($T$2:$T$41,T11,$Q$2:$Q$41,Q11,$A$2:$A$41,"&lt;"&amp;A11))</x:f>
        <x:v>6</x:v>
      </x:c>
      <x:c r="Y11" t="str">
        <x:v>При изменении числа сигналов требуется обновить размер Recovery Queue. Описание кейсов не использовалось.</x:v>
      </x:c>
    </x:row>
    <x:row r="12" ht="24" customHeight="1">
      <x:c r="A12" s="32" t="str">
        <x:v>КЛ-011</x:v>
      </x:c>
      <x:c r="B12" s="32" t="str">
        <x:v>ООО «СфераКомплект»</x:v>
      </x:c>
      <x:c r="C12" s="32" t="str">
        <x:v>Соколова Мария</x:v>
      </x:c>
      <x:c r="D12" s="41" t="n">
        <x:f>COUNTIFS('Покупательские дни'!$A$2:$A$958,A12)</x:f>
        <x:v>33</x:v>
      </x:c>
      <x:c r="E12" s="41" t="n">
        <x:f>D12-1</x:f>
        <x:v>32</x:v>
      </x:c>
      <x:c r="F12" s="48" t="n">
        <x:f>MIN('Покупательские дни'!C338:C370)</x:f>
        <x:v>45195</x:v>
      </x:c>
      <x:c r="G12" s="48" t="n">
        <x:f>MAX('Покупательские дни'!C338:C370)</x:f>
        <x:v>46155</x:v>
      </x:c>
      <x:c r="H12" s="53" t="n">
        <x:f>SUMIFS('Покупательские дни'!$D$2:$D$958,'Покупательские дни'!$A$2:$A$958,A12)</x:f>
        <x:v>5346000</x:v>
      </x:c>
      <x:c r="I12" s="53" t="n">
        <x:f>H12/D12</x:f>
        <x:v>162000</x:v>
      </x:c>
      <x:c r="J12" s="47" t="n">
        <x:f>IF(E12=0,"",MEDIAN('Покупательские дни'!H338:H370))</x:f>
        <x:v>30</x:v>
      </x:c>
      <x:c r="K12" s="41" t="n">
        <x:f>$Y$2-G12</x:f>
        <x:v>120</x:v>
      </x:c>
      <x:c r="L12" s="49" t="n">
        <x:f>IF(E12=0,"",K12/J12)</x:f>
        <x:v>4</x:v>
      </x:c>
      <x:c r="M12" s="32" t="str">
        <x:f>IF(OR(N12="NOT_ENOUGH_DATA",N12="N/A"),"ИСКЛЮЧЁН",IF(AND(D12&gt;=8,MAX('Покупательские дни'!H368:H370)&lt;=MEDIAN('Покупательские дни'!H339:H367)/2),"РУЧНАЯ ПРОВЕРКА",IF(L12&lt;1.5,"НЕТ",IF(N12="LOW","РУЧНАЯ ПРОВЕРКА","ДА"))))</x:f>
        <x:v>ДА</x:v>
      </x:c>
      <x:c r="N12" s="32" t="str">
        <x:f>IF(AND(D12&gt;=8,MAX('Покупательские дни'!H368:H370)&lt;=MEDIAN('Покупательские дни'!H339:H367)/2),"MEDIUM",IF(D12&lt;3,"NOT_ENOUGH_DATA",IF(FALSE,"N/A",IF(OR(NOT(ISNUMBER(J12)),J12&lt;=0,K12&lt;0),"NOT_ENOUGH_DATA",IF(AND(D12&gt;=5,(QUARTILE('Покупательские дни'!H338:H370,3)-QUARTILE('Покупательские дни'!H338:H370,1))/J12&lt;=0.25),"HIGH",IF(OR(AND(D12&gt;=3,(QUARTILE('Покупательские дни'!H338:H370,3)-QUARTILE('Покупательские дни'!H338:H370,1))/J12&lt;=0.4),AND(D12&gt;=5,(QUARTILE('Покупательские дни'!H338:H370,3)-QUARTILE('Покупательские дни'!H338:H370,1))/J12&lt;=0.5)),"MEDIUM","LOW"))))))</x:f>
        <x:v>HIGH</x:v>
      </x:c>
      <x:c r="O12" s="41" t="n">
        <x:f>IF(M12="ДА",IF(L12&lt;2,1,IF(L12&lt;3,2,3)),"")</x:f>
        <x:v>3</x:v>
      </x:c>
      <x:c r="P12" s="32" t="str">
        <x:f>IF(AND(D12&gt;=8,MAX('Покупательские дни'!H368:H370)&lt;=MEDIAN('Покупательские дни'!H339:H367)/2),"Возможное изменение режима; Инструкция!B20; Контекст клиентов!D12",IF(D12&lt;3,"Менее 3 покупок",IF(FALSE,"",IF(OR(NOT(ISNUMBER(J12)),J12&lt;=0,K12&lt;0),"Некорректные даты или медиана",IF(N12="LOW","LOW: исключён из автоматической очереди; ручная проверка","")))))</x:f>
      </x:c>
      <x:c r="Q12" s="53" t="n">
        <x:f>'Экономика 24 мес.'!E12</x:f>
        <x:v>3402000</x:v>
      </x:c>
      <x:c r="R12" s="41" t="n">
        <x:f>'Экономика 24 мес.'!H12</x:f>
        <x:v>2</x:v>
      </x:c>
      <x:c r="S12" s="41" t="n">
        <x:f>IF(M12="ДА",R12+O12+IF(N12="HIGH",2,1),"")</x:f>
        <x:v>7</x:v>
      </x:c>
      <x:c r="T12" s="32" t="str">
        <x:f>IF(M12="РУЧНАЯ ПРОВЕРКА","Ручная проверка",IF(M12&lt;&gt;"ДА","",IF(AND(S12&gt;=7,N12="HIGH"),"A",IF(S12&gt;=5,"B","C"))))</x:f>
        <x:v>A</x:v>
      </x:c>
      <x:c r="U12" s="41" t="n">
        <x:f>IF(M12&lt;&gt;"ДА","",1+IF(T12="A",0,COUNTIFS($T$2:$T$41,"A"))+IF(T12="C",COUNTIFS($T$2:$T$41,"B"),0)+COUNTIFS($T$2:$T$41,T12,$Q$2:$Q$41,"&gt;"&amp;Q12)+COUNTIFS($T$2:$T$41,T12,$Q$2:$Q$41,Q12,$A$2:$A$41,"&lt;"&amp;A12))</x:f>
        <x:v>5</x:v>
      </x:c>
    </x:row>
    <x:row r="13" ht="24" customHeight="1">
      <x:c r="A13" s="32" t="str">
        <x:v>КЛ-012</x:v>
      </x:c>
      <x:c r="B13" s="32" t="str">
        <x:v>ООО «ОптМеханика»</x:v>
      </x:c>
      <x:c r="C13" s="32" t="str">
        <x:v>Кузнецов Павел</x:v>
      </x:c>
      <x:c r="D13" s="41" t="n">
        <x:f>COUNTIFS('Покупательские дни'!$A$2:$A$958,A13)</x:f>
        <x:v>33</x:v>
      </x:c>
      <x:c r="E13" s="41" t="n">
        <x:f>D13-1</x:f>
        <x:v>32</x:v>
      </x:c>
      <x:c r="F13" s="48" t="n">
        <x:f>MIN('Покупательские дни'!C371:C403)</x:f>
        <x:v>45180</x:v>
      </x:c>
      <x:c r="G13" s="48" t="n">
        <x:f>MAX('Покупательские дни'!C371:C403)</x:f>
        <x:v>46140</x:v>
      </x:c>
      <x:c r="H13" s="53" t="n">
        <x:f>SUMIFS('Покупательские дни'!$D$2:$D$958,'Покупательские дни'!$A$2:$A$958,A13)</x:f>
        <x:v>5742000</x:v>
      </x:c>
      <x:c r="I13" s="53" t="n">
        <x:f>H13/D13</x:f>
        <x:v>174000</x:v>
      </x:c>
      <x:c r="J13" s="47" t="n">
        <x:f>IF(E13=0,"",MEDIAN('Покупательские дни'!H371:H403))</x:f>
        <x:v>30</x:v>
      </x:c>
      <x:c r="K13" s="41" t="n">
        <x:f>$Y$2-G13</x:f>
        <x:v>135</x:v>
      </x:c>
      <x:c r="L13" s="49" t="n">
        <x:f>IF(E13=0,"",K13/J13)</x:f>
        <x:v>4.5</x:v>
      </x:c>
      <x:c r="M13" s="32" t="str">
        <x:f>IF(OR(N13="NOT_ENOUGH_DATA",N13="N/A"),"ИСКЛЮЧЁН",IF(AND(D13&gt;=8,MAX('Покупательские дни'!H401:H403)&lt;=MEDIAN('Покупательские дни'!H372:H400)/2),"РУЧНАЯ ПРОВЕРКА",IF(L13&lt;1.5,"НЕТ",IF(N13="LOW","РУЧНАЯ ПРОВЕРКА","ДА"))))</x:f>
        <x:v>ДА</x:v>
      </x:c>
      <x:c r="N13" s="32" t="str">
        <x:f>IF(AND(D13&gt;=8,MAX('Покупательские дни'!H401:H403)&lt;=MEDIAN('Покупательские дни'!H372:H400)/2),"MEDIUM",IF(D13&lt;3,"NOT_ENOUGH_DATA",IF(FALSE,"N/A",IF(OR(NOT(ISNUMBER(J13)),J13&lt;=0,K13&lt;0),"NOT_ENOUGH_DATA",IF(AND(D13&gt;=5,(QUARTILE('Покупательские дни'!H371:H403,3)-QUARTILE('Покупательские дни'!H371:H403,1))/J13&lt;=0.25),"HIGH",IF(OR(AND(D13&gt;=3,(QUARTILE('Покупательские дни'!H371:H403,3)-QUARTILE('Покупательские дни'!H371:H403,1))/J13&lt;=0.4),AND(D13&gt;=5,(QUARTILE('Покупательские дни'!H371:H403,3)-QUARTILE('Покупательские дни'!H371:H403,1))/J13&lt;=0.5)),"MEDIUM","LOW"))))))</x:f>
        <x:v>HIGH</x:v>
      </x:c>
      <x:c r="O13" s="41" t="n">
        <x:f>IF(M13="ДА",IF(L13&lt;2,1,IF(L13&lt;3,2,3)),"")</x:f>
        <x:v>3</x:v>
      </x:c>
      <x:c r="P13" s="32" t="str">
        <x:f>IF(AND(D13&gt;=8,MAX('Покупательские дни'!H401:H403)&lt;=MEDIAN('Покупательские дни'!H372:H400)/2),"Возможное изменение режима; Инструкция!B20; Контекст клиентов!D13",IF(D13&lt;3,"Менее 3 покупок",IF(FALSE,"",IF(OR(NOT(ISNUMBER(J13)),J13&lt;=0,K13&lt;0),"Некорректные даты или медиана",IF(N13="LOW","LOW: исключён из автоматической очереди; ручная проверка","")))))</x:f>
      </x:c>
      <x:c r="Q13" s="53" t="n">
        <x:f>'Экономика 24 мес.'!E13</x:f>
        <x:v>3480000</x:v>
      </x:c>
      <x:c r="R13" s="41" t="n">
        <x:f>'Экономика 24 мес.'!H13</x:f>
        <x:v>2</x:v>
      </x:c>
      <x:c r="S13" s="41" t="n">
        <x:f>IF(M13="ДА",R13+O13+IF(N13="HIGH",2,1),"")</x:f>
        <x:v>7</x:v>
      </x:c>
      <x:c r="T13" s="32" t="str">
        <x:f>IF(M13="РУЧНАЯ ПРОВЕРКА","Ручная проверка",IF(M13&lt;&gt;"ДА","",IF(AND(S13&gt;=7,N13="HIGH"),"A",IF(S13&gt;=5,"B","C"))))</x:f>
        <x:v>A</x:v>
      </x:c>
      <x:c r="U13" s="41" t="n">
        <x:f>IF(M13&lt;&gt;"ДА","",1+IF(T13="A",0,COUNTIFS($T$2:$T$41,"A"))+IF(T13="C",COUNTIFS($T$2:$T$41,"B"),0)+COUNTIFS($T$2:$T$41,T13,$Q$2:$Q$41,"&gt;"&amp;Q13)+COUNTIFS($T$2:$T$41,T13,$Q$2:$Q$41,Q13,$A$2:$A$41,"&lt;"&amp;A13))</x:f>
        <x:v>4</x:v>
      </x:c>
    </x:row>
    <x:row r="14" ht="24" customHeight="1">
      <x:c r="A14" s="32" t="str">
        <x:v>КЛ-013</x:v>
      </x:c>
      <x:c r="B14" s="32" t="str">
        <x:v>ООО «БазисИнструмент»</x:v>
      </x:c>
      <x:c r="C14" s="32" t="str">
        <x:v>Иванова Анна</x:v>
      </x:c>
      <x:c r="D14" s="41" t="n">
        <x:f>COUNTIFS('Покупательские дни'!$A$2:$A$958,A14)</x:f>
        <x:v>32</x:v>
      </x:c>
      <x:c r="E14" s="41" t="n">
        <x:f>D14-1</x:f>
        <x:v>31</x:v>
      </x:c>
      <x:c r="F14" s="48" t="n">
        <x:f>MIN('Покупательские дни'!C404:C435)</x:f>
        <x:v>45195</x:v>
      </x:c>
      <x:c r="G14" s="48" t="n">
        <x:f>MAX('Покупательские дни'!C404:C435)</x:f>
        <x:v>46125</x:v>
      </x:c>
      <x:c r="H14" s="53" t="n">
        <x:f>SUMIFS('Покупательские дни'!$D$2:$D$958,'Покупательские дни'!$A$2:$A$958,A14)</x:f>
        <x:v>5953000</x:v>
      </x:c>
      <x:c r="I14" s="53" t="n">
        <x:f>H14/D14</x:f>
        <x:v>186031.25</x:v>
      </x:c>
      <x:c r="J14" s="47" t="n">
        <x:f>IF(E14=0,"",MEDIAN('Покупательские дни'!H404:H435))</x:f>
        <x:v>30</x:v>
      </x:c>
      <x:c r="K14" s="41" t="n">
        <x:f>$Y$2-G14</x:f>
        <x:v>150</x:v>
      </x:c>
      <x:c r="L14" s="49" t="n">
        <x:f>IF(E14=0,"",K14/J14)</x:f>
        <x:v>5</x:v>
      </x:c>
      <x:c r="M14" s="32" t="str">
        <x:f>IF(OR(N14="NOT_ENOUGH_DATA",N14="N/A"),"ИСКЛЮЧЁН",IF(AND(D14&gt;=8,MAX('Покупательские дни'!H433:H435)&lt;=MEDIAN('Покупательские дни'!H405:H432)/2),"РУЧНАЯ ПРОВЕРКА",IF(L14&lt;1.5,"НЕТ",IF(N14="LOW","РУЧНАЯ ПРОВЕРКА","ДА"))))</x:f>
        <x:v>ДА</x:v>
      </x:c>
      <x:c r="N14" s="32" t="str">
        <x:f>IF(AND(D14&gt;=8,MAX('Покупательские дни'!H433:H435)&lt;=MEDIAN('Покупательские дни'!H405:H432)/2),"MEDIUM",IF(D14&lt;3,"NOT_ENOUGH_DATA",IF(FALSE,"N/A",IF(OR(NOT(ISNUMBER(J14)),J14&lt;=0,K14&lt;0),"NOT_ENOUGH_DATA",IF(AND(D14&gt;=5,(QUARTILE('Покупательские дни'!H404:H435,3)-QUARTILE('Покупательские дни'!H404:H435,1))/J14&lt;=0.25),"HIGH",IF(OR(AND(D14&gt;=3,(QUARTILE('Покупательские дни'!H404:H435,3)-QUARTILE('Покупательские дни'!H404:H435,1))/J14&lt;=0.4),AND(D14&gt;=5,(QUARTILE('Покупательские дни'!H404:H435,3)-QUARTILE('Покупательские дни'!H404:H435,1))/J14&lt;=0.5)),"MEDIUM","LOW"))))))</x:f>
        <x:v>HIGH</x:v>
      </x:c>
      <x:c r="O14" s="41" t="n">
        <x:f>IF(M14="ДА",IF(L14&lt;2,1,IF(L14&lt;3,2,3)),"")</x:f>
        <x:v>3</x:v>
      </x:c>
      <x:c r="P14" s="32" t="str">
        <x:f>IF(AND(D14&gt;=8,MAX('Покупательские дни'!H433:H435)&lt;=MEDIAN('Покупательские дни'!H405:H432)/2),"Возможное изменение режима; Инструкция!B20; Контекст клиентов!D14",IF(D14&lt;3,"Менее 3 покупок",IF(FALSE,"",IF(OR(NOT(ISNUMBER(J14)),J14&lt;=0,K14&lt;0),"Некорректные даты или медиана",IF(N14="LOW","LOW: исключён из автоматической очереди; ручная проверка","")))))</x:f>
      </x:c>
      <x:c r="Q14" s="53" t="n">
        <x:f>'Экономика 24 мес.'!E14</x:f>
        <x:v>3721000</x:v>
      </x:c>
      <x:c r="R14" s="41" t="n">
        <x:f>'Экономика 24 мес.'!H14</x:f>
        <x:v>3</x:v>
      </x:c>
      <x:c r="S14" s="41" t="n">
        <x:f>IF(M14="ДА",R14+O14+IF(N14="HIGH",2,1),"")</x:f>
        <x:v>8</x:v>
      </x:c>
      <x:c r="T14" s="32" t="str">
        <x:f>IF(M14="РУЧНАЯ ПРОВЕРКА","Ручная проверка",IF(M14&lt;&gt;"ДА","",IF(AND(S14&gt;=7,N14="HIGH"),"A",IF(S14&gt;=5,"B","C"))))</x:f>
        <x:v>A</x:v>
      </x:c>
      <x:c r="U14" s="41" t="n">
        <x:f>IF(M14&lt;&gt;"ДА","",1+IF(T14="A",0,COUNTIFS($T$2:$T$41,"A"))+IF(T14="C",COUNTIFS($T$2:$T$41,"B"),0)+COUNTIFS($T$2:$T$41,T14,$Q$2:$Q$41,"&gt;"&amp;Q14)+COUNTIFS($T$2:$T$41,T14,$Q$2:$Q$41,Q14,$A$2:$A$41,"&lt;"&amp;A14))</x:f>
        <x:v>3</x:v>
      </x:c>
    </x:row>
    <x:row r="15" ht="24" customHeight="1">
      <x:c r="A15" s="32" t="str">
        <x:v>КЛ-014</x:v>
      </x:c>
      <x:c r="B15" s="32" t="str">
        <x:v>ООО «РегионТех»</x:v>
      </x:c>
      <x:c r="C15" s="32" t="str">
        <x:v>Петров Илья</x:v>
      </x:c>
      <x:c r="D15" s="41" t="n">
        <x:f>COUNTIFS('Покупательские дни'!$A$2:$A$958,A15)</x:f>
        <x:v>32</x:v>
      </x:c>
      <x:c r="E15" s="41" t="n">
        <x:f>D15-1</x:f>
        <x:v>31</x:v>
      </x:c>
      <x:c r="F15" s="48" t="n">
        <x:f>MIN('Покупательские дни'!C436:C467)</x:f>
        <x:v>45180</x:v>
      </x:c>
      <x:c r="G15" s="48" t="n">
        <x:f>MAX('Покупательские дни'!C436:C467)</x:f>
        <x:v>46110</x:v>
      </x:c>
      <x:c r="H15" s="53" t="n">
        <x:f>SUMIFS('Покупательские дни'!$D$2:$D$958,'Покупательские дни'!$A$2:$A$958,A15)</x:f>
        <x:v>6337000</x:v>
      </x:c>
      <x:c r="I15" s="53" t="n">
        <x:f>H15/D15</x:f>
        <x:v>198031.25</x:v>
      </x:c>
      <x:c r="J15" s="47" t="n">
        <x:f>IF(E15=0,"",MEDIAN('Покупательские дни'!H436:H467))</x:f>
        <x:v>30</x:v>
      </x:c>
      <x:c r="K15" s="41" t="n">
        <x:f>$Y$2-G15</x:f>
        <x:v>165</x:v>
      </x:c>
      <x:c r="L15" s="49" t="n">
        <x:f>IF(E15=0,"",K15/J15)</x:f>
        <x:v>5.5</x:v>
      </x:c>
      <x:c r="M15" s="32" t="str">
        <x:f>IF(OR(N15="NOT_ENOUGH_DATA",N15="N/A"),"ИСКЛЮЧЁН",IF(AND(D15&gt;=8,MAX('Покупательские дни'!H465:H467)&lt;=MEDIAN('Покупательские дни'!H437:H464)/2),"РУЧНАЯ ПРОВЕРКА",IF(L15&lt;1.5,"НЕТ",IF(N15="LOW","РУЧНАЯ ПРОВЕРКА","ДА"))))</x:f>
        <x:v>ДА</x:v>
      </x:c>
      <x:c r="N15" s="32" t="str">
        <x:f>IF(AND(D15&gt;=8,MAX('Покупательские дни'!H465:H467)&lt;=MEDIAN('Покупательские дни'!H437:H464)/2),"MEDIUM",IF(D15&lt;3,"NOT_ENOUGH_DATA",IF(FALSE,"N/A",IF(OR(NOT(ISNUMBER(J15)),J15&lt;=0,K15&lt;0),"NOT_ENOUGH_DATA",IF(AND(D15&gt;=5,(QUARTILE('Покупательские дни'!H436:H467,3)-QUARTILE('Покупательские дни'!H436:H467,1))/J15&lt;=0.25),"HIGH",IF(OR(AND(D15&gt;=3,(QUARTILE('Покупательские дни'!H436:H467,3)-QUARTILE('Покупательские дни'!H436:H467,1))/J15&lt;=0.4),AND(D15&gt;=5,(QUARTILE('Покупательские дни'!H436:H467,3)-QUARTILE('Покупательские дни'!H436:H467,1))/J15&lt;=0.5)),"MEDIUM","LOW"))))))</x:f>
        <x:v>HIGH</x:v>
      </x:c>
      <x:c r="O15" s="41" t="n">
        <x:f>IF(M15="ДА",IF(L15&lt;2,1,IF(L15&lt;3,2,3)),"")</x:f>
        <x:v>3</x:v>
      </x:c>
      <x:c r="P15" s="32" t="str">
        <x:f>IF(AND(D15&gt;=8,MAX('Покупательские дни'!H465:H467)&lt;=MEDIAN('Покупательские дни'!H437:H464)/2),"Возможное изменение режима; Инструкция!B20; Контекст клиентов!D15",IF(D15&lt;3,"Менее 3 покупок",IF(FALSE,"",IF(OR(NOT(ISNUMBER(J15)),J15&lt;=0,K15&lt;0),"Некорректные даты или медиана",IF(N15="LOW","LOW: исключён из автоматической очереди; ручная проверка","")))))</x:f>
      </x:c>
      <x:c r="Q15" s="53" t="n">
        <x:f>'Экономика 24 мес.'!E15</x:f>
        <x:v>3763000</x:v>
      </x:c>
      <x:c r="R15" s="41" t="n">
        <x:f>'Экономика 24 мес.'!H15</x:f>
        <x:v>3</x:v>
      </x:c>
      <x:c r="S15" s="41" t="n">
        <x:f>IF(M15="ДА",R15+O15+IF(N15="HIGH",2,1),"")</x:f>
        <x:v>8</x:v>
      </x:c>
      <x:c r="T15" s="32" t="str">
        <x:f>IF(M15="РУЧНАЯ ПРОВЕРКА","Ручная проверка",IF(M15&lt;&gt;"ДА","",IF(AND(S15&gt;=7,N15="HIGH"),"A",IF(S15&gt;=5,"B","C"))))</x:f>
        <x:v>A</x:v>
      </x:c>
      <x:c r="U15" s="41" t="n">
        <x:f>IF(M15&lt;&gt;"ДА","",1+IF(T15="A",0,COUNTIFS($T$2:$T$41,"A"))+IF(T15="C",COUNTIFS($T$2:$T$41,"B"),0)+COUNTIFS($T$2:$T$41,T15,$Q$2:$Q$41,"&gt;"&amp;Q15)+COUNTIFS($T$2:$T$41,T15,$Q$2:$Q$41,Q15,$A$2:$A$41,"&lt;"&amp;A15))</x:f>
        <x:v>2</x:v>
      </x:c>
    </x:row>
    <x:row r="16" ht="24" customHeight="1">
      <x:c r="A16" s="32" t="str">
        <x:v>КЛ-015</x:v>
      </x:c>
      <x:c r="B16" s="32" t="str">
        <x:v>ООО «СпектрПоставка»</x:v>
      </x:c>
      <x:c r="C16" s="32" t="str">
        <x:v>Соколова Мария</x:v>
      </x:c>
      <x:c r="D16" s="41" t="n">
        <x:f>COUNTIFS('Покупательские дни'!$A$2:$A$958,A16)</x:f>
        <x:v>4</x:v>
      </x:c>
      <x:c r="E16" s="41" t="n">
        <x:f>D16-1</x:f>
        <x:v>3</x:v>
      </x:c>
      <x:c r="F16" s="48" t="n">
        <x:f>MIN('Покупательские дни'!C468:C471)</x:f>
        <x:v>46005</x:v>
      </x:c>
      <x:c r="G16" s="48" t="n">
        <x:f>MAX('Покупательские дни'!C468:C471)</x:f>
        <x:v>46095</x:v>
      </x:c>
      <x:c r="H16" s="53" t="n">
        <x:f>SUMIFS('Покупательские дни'!$D$2:$D$958,'Покупательские дни'!$A$2:$A$958,A16)</x:f>
        <x:v>4800000</x:v>
      </x:c>
      <x:c r="I16" s="53" t="n">
        <x:f>H16/D16</x:f>
        <x:v>1200000</x:v>
      </x:c>
      <x:c r="J16" s="47" t="n">
        <x:f>IF(E16=0,"",MEDIAN('Покупательские дни'!H468:H471))</x:f>
        <x:v>30</x:v>
      </x:c>
      <x:c r="K16" s="41" t="n">
        <x:f>$Y$2-G16</x:f>
        <x:v>180</x:v>
      </x:c>
      <x:c r="L16" s="49" t="n">
        <x:f>IF(E16=0,"",K16/J16)</x:f>
        <x:v>6</x:v>
      </x:c>
      <x:c r="M16" s="32" t="str">
        <x:f>IF(OR(N16="NOT_ENOUGH_DATA",N16="N/A"),"ИСКЛЮЧЁН",IF(FALSE,"РУЧНАЯ ПРОВЕРКА",IF(L16&lt;1.5,"НЕТ",IF(N16="LOW","РУЧНАЯ ПРОВЕРКА","ДА"))))</x:f>
        <x:v>ДА</x:v>
      </x:c>
      <x:c r="N16" s="32" t="str">
        <x:f>IF(FALSE,"MEDIUM",IF(D16&lt;3,"NOT_ENOUGH_DATA",IF(FALSE,"N/A",IF(OR(NOT(ISNUMBER(J16)),J16&lt;=0,K16&lt;0),"NOT_ENOUGH_DATA",IF(AND(D16&gt;=5,(QUARTILE('Покупательские дни'!H468:H471,3)-QUARTILE('Покупательские дни'!H468:H471,1))/J16&lt;=0.25),"HIGH",IF(OR(AND(D16&gt;=3,(QUARTILE('Покупательские дни'!H468:H471,3)-QUARTILE('Покупательские дни'!H468:H471,1))/J16&lt;=0.4),AND(D16&gt;=5,(QUARTILE('Покупательские дни'!H468:H471,3)-QUARTILE('Покупательские дни'!H468:H471,1))/J16&lt;=0.5)),"MEDIUM","LOW"))))))</x:f>
        <x:v>MEDIUM</x:v>
      </x:c>
      <x:c r="O16" s="41" t="n">
        <x:f>IF(M16="ДА",IF(L16&lt;2,1,IF(L16&lt;3,2,3)),"")</x:f>
        <x:v>3</x:v>
      </x:c>
      <x:c r="P16" s="32" t="str">
        <x:f>IF(FALSE,"Возможное изменение режима; Инструкция!B20; Контекст клиентов!D16",IF(D16&lt;3,"Менее 3 покупок",IF(FALSE,"",IF(OR(NOT(ISNUMBER(J16)),J16&lt;=0,K16&lt;0),"Некорректные даты или медиана",IF(N16="LOW","LOW: исключён из автоматической очереди; ручная проверка","")))))</x:f>
      </x:c>
      <x:c r="Q16" s="53" t="n">
        <x:f>'Экономика 24 мес.'!E16</x:f>
        <x:v>4800000</x:v>
      </x:c>
      <x:c r="R16" s="41" t="n">
        <x:f>'Экономика 24 мес.'!H16</x:f>
        <x:v>3</x:v>
      </x:c>
      <x:c r="S16" s="41" t="n">
        <x:f>IF(M16="ДА",R16+O16+IF(N16="HIGH",2,1),"")</x:f>
        <x:v>7</x:v>
      </x:c>
      <x:c r="T16" s="32" t="str">
        <x:f>IF(M16="РУЧНАЯ ПРОВЕРКА","Ручная проверка",IF(M16&lt;&gt;"ДА","",IF(AND(S16&gt;=7,N16="HIGH"),"A",IF(S16&gt;=5,"B","C"))))</x:f>
        <x:v>B</x:v>
      </x:c>
      <x:c r="U16" s="41" t="n">
        <x:f>IF(M16&lt;&gt;"ДА","",1+IF(T16="A",0,COUNTIFS($T$2:$T$41,"A"))+IF(T16="C",COUNTIFS($T$2:$T$41,"B"),0)+COUNTIFS($T$2:$T$41,T16,$Q$2:$Q$41,"&gt;"&amp;Q16)+COUNTIFS($T$2:$T$41,T16,$Q$2:$Q$41,Q16,$A$2:$A$41,"&lt;"&amp;A16))</x:f>
        <x:v>12</x:v>
      </x:c>
    </x:row>
    <x:row r="17" ht="24" customHeight="1">
      <x:c r="A17" s="32" t="str">
        <x:v>КЛ-016</x:v>
      </x:c>
      <x:c r="B17" s="32" t="str">
        <x:v>ООО «ГраньСнаб»</x:v>
      </x:c>
      <x:c r="C17" s="32" t="str">
        <x:v>Кузнецов Павел</x:v>
      </x:c>
      <x:c r="D17" s="41" t="n">
        <x:f>COUNTIFS('Покупательские дни'!$A$2:$A$958,A17)</x:f>
        <x:v>10</x:v>
      </x:c>
      <x:c r="E17" s="41" t="n">
        <x:f>D17-1</x:f>
        <x:v>9</x:v>
      </x:c>
      <x:c r="F17" s="48" t="n">
        <x:f>MIN('Покупательские дни'!C472:C481)</x:f>
        <x:v>45226</x:v>
      </x:c>
      <x:c r="G17" s="48" t="n">
        <x:f>MAX('Покупательские дни'!C472:C481)</x:f>
        <x:v>46126</x:v>
      </x:c>
      <x:c r="H17" s="53" t="n">
        <x:f>SUMIFS('Покупательские дни'!$D$2:$D$958,'Покупательские дни'!$A$2:$A$958,A17)</x:f>
        <x:v>900000</x:v>
      </x:c>
      <x:c r="I17" s="53" t="n">
        <x:f>H17/D17</x:f>
        <x:v>90000</x:v>
      </x:c>
      <x:c r="J17" s="47" t="n">
        <x:f>IF(E17=0,"",MEDIAN('Покупательские дни'!H472:H481))</x:f>
        <x:v>100</x:v>
      </x:c>
      <x:c r="K17" s="41" t="n">
        <x:f>$Y$2-G17</x:f>
        <x:v>149</x:v>
      </x:c>
      <x:c r="L17" s="49" t="n">
        <x:f>IF(E17=0,"",K17/J17)</x:f>
        <x:v>1.49</x:v>
      </x:c>
      <x:c r="M17" s="32" t="str">
        <x:f>IF(OR(N17="NOT_ENOUGH_DATA",N17="N/A"),"ИСКЛЮЧЁН",IF(AND(D17&gt;=8,MAX('Покупательские дни'!H479:H481)&lt;=MEDIAN('Покупательские дни'!H473:H478)/2),"РУЧНАЯ ПРОВЕРКА",IF(L17&lt;1.5,"НЕТ",IF(N17="LOW","РУЧНАЯ ПРОВЕРКА","ДА"))))</x:f>
        <x:v>НЕТ</x:v>
      </x:c>
      <x:c r="N17" s="32" t="str">
        <x:f>IF(AND(D17&gt;=8,MAX('Покупательские дни'!H479:H481)&lt;=MEDIAN('Покупательские дни'!H473:H478)/2),"MEDIUM",IF(D17&lt;3,"NOT_ENOUGH_DATA",IF(FALSE,"N/A",IF(OR(NOT(ISNUMBER(J17)),J17&lt;=0,K17&lt;0),"NOT_ENOUGH_DATA",IF(AND(D17&gt;=5,(QUARTILE('Покупательские дни'!H472:H481,3)-QUARTILE('Покупательские дни'!H472:H481,1))/J17&lt;=0.25),"HIGH",IF(OR(AND(D17&gt;=3,(QUARTILE('Покупательские дни'!H472:H481,3)-QUARTILE('Покупательские дни'!H472:H481,1))/J17&lt;=0.4),AND(D17&gt;=5,(QUARTILE('Покупательские дни'!H472:H481,3)-QUARTILE('Покупательские дни'!H472:H481,1))/J17&lt;=0.5)),"MEDIUM","LOW"))))))</x:f>
        <x:v>HIGH</x:v>
      </x:c>
      <x:c r="O17" s="41" t="str">
        <x:f>IF(M17="ДА",IF(L17&lt;2,1,IF(L17&lt;3,2,3)),"")</x:f>
      </x:c>
      <x:c r="P17" s="32" t="str">
        <x:f>IF(AND(D17&gt;=8,MAX('Покупательские дни'!H479:H481)&lt;=MEDIAN('Покупательские дни'!H473:H478)/2),"Возможное изменение режима; Инструкция!B20; Контекст клиентов!D17",IF(D17&lt;3,"Менее 3 покупок",IF(FALSE,"",IF(OR(NOT(ISNUMBER(J17)),J17&lt;=0,K17&lt;0),"Некорректные даты или медиана",IF(N17="LOW","LOW: исключён из автоматической очереди; ручная проверка","")))))</x:f>
      </x:c>
      <x:c r="Q17" s="53" t="n">
        <x:f>'Экономика 24 мес.'!E17</x:f>
        <x:v>540000</x:v>
      </x:c>
      <x:c r="R17" s="41" t="n">
        <x:f>'Экономика 24 мес.'!H17</x:f>
        <x:v>1</x:v>
      </x:c>
      <x:c r="S17" s="41" t="str">
        <x:f>IF(M17="ДА",R17+O17+IF(N17="HIGH",2,1),"")</x:f>
      </x:c>
      <x:c r="T17" s="32" t="str">
        <x:f>IF(M17="РУЧНАЯ ПРОВЕРКА","Ручная проверка",IF(M17&lt;&gt;"ДА","",IF(AND(S17&gt;=7,N17="HIGH"),"A",IF(S17&gt;=5,"B","C"))))</x:f>
      </x:c>
      <x:c r="U17" s="41" t="str">
        <x:f>IF(M17&lt;&gt;"ДА","",1+IF(T17="A",0,COUNTIFS($T$2:$T$41,"A"))+IF(T17="C",COUNTIFS($T$2:$T$41,"B"),0)+COUNTIFS($T$2:$T$41,T17,$Q$2:$Q$41,"&gt;"&amp;Q17)+COUNTIFS($T$2:$T$41,T17,$Q$2:$Q$41,Q17,$A$2:$A$41,"&lt;"&amp;A17))</x:f>
      </x:c>
    </x:row>
    <x:row r="18" ht="24" customHeight="1">
      <x:c r="A18" s="32" t="str">
        <x:v>КЛ-017</x:v>
      </x:c>
      <x:c r="B18" s="32" t="str">
        <x:v>ООО «ПорогКомплект»</x:v>
      </x:c>
      <x:c r="C18" s="32" t="str">
        <x:v>Иванова Анна</x:v>
      </x:c>
      <x:c r="D18" s="41" t="n">
        <x:f>COUNTIFS('Покупательские дни'!$A$2:$A$958,A18)</x:f>
        <x:v>10</x:v>
      </x:c>
      <x:c r="E18" s="41" t="n">
        <x:f>D18-1</x:f>
        <x:v>9</x:v>
      </x:c>
      <x:c r="F18" s="48" t="n">
        <x:f>MIN('Покупательские дни'!C482:C491)</x:f>
        <x:v>45225</x:v>
      </x:c>
      <x:c r="G18" s="48" t="n">
        <x:f>MAX('Покупательские дни'!C482:C491)</x:f>
        <x:v>46125</x:v>
      </x:c>
      <x:c r="H18" s="53" t="n">
        <x:f>SUMIFS('Покупательские дни'!$D$2:$D$958,'Покупательские дни'!$A$2:$A$958,A18)</x:f>
        <x:v>900000</x:v>
      </x:c>
      <x:c r="I18" s="53" t="n">
        <x:f>H18/D18</x:f>
        <x:v>90000</x:v>
      </x:c>
      <x:c r="J18" s="47" t="n">
        <x:f>IF(E18=0,"",MEDIAN('Покупательские дни'!H482:H491))</x:f>
        <x:v>100</x:v>
      </x:c>
      <x:c r="K18" s="41" t="n">
        <x:f>$Y$2-G18</x:f>
        <x:v>150</x:v>
      </x:c>
      <x:c r="L18" s="49" t="n">
        <x:f>IF(E18=0,"",K18/J18)</x:f>
        <x:v>1.5</x:v>
      </x:c>
      <x:c r="M18" s="32" t="str">
        <x:f>IF(OR(N18="NOT_ENOUGH_DATA",N18="N/A"),"ИСКЛЮЧЁН",IF(AND(D18&gt;=8,MAX('Покупательские дни'!H489:H491)&lt;=MEDIAN('Покупательские дни'!H483:H488)/2),"РУЧНАЯ ПРОВЕРКА",IF(L18&lt;1.5,"НЕТ",IF(N18="LOW","РУЧНАЯ ПРОВЕРКА","ДА"))))</x:f>
        <x:v>ДА</x:v>
      </x:c>
      <x:c r="N18" s="32" t="str">
        <x:f>IF(AND(D18&gt;=8,MAX('Покупательские дни'!H489:H491)&lt;=MEDIAN('Покупательские дни'!H483:H488)/2),"MEDIUM",IF(D18&lt;3,"NOT_ENOUGH_DATA",IF(FALSE,"N/A",IF(OR(NOT(ISNUMBER(J18)),J18&lt;=0,K18&lt;0),"NOT_ENOUGH_DATA",IF(AND(D18&gt;=5,(QUARTILE('Покупательские дни'!H482:H491,3)-QUARTILE('Покупательские дни'!H482:H491,1))/J18&lt;=0.25),"HIGH",IF(OR(AND(D18&gt;=3,(QUARTILE('Покупательские дни'!H482:H491,3)-QUARTILE('Покупательские дни'!H482:H491,1))/J18&lt;=0.4),AND(D18&gt;=5,(QUARTILE('Покупательские дни'!H482:H491,3)-QUARTILE('Покупательские дни'!H482:H491,1))/J18&lt;=0.5)),"MEDIUM","LOW"))))))</x:f>
        <x:v>HIGH</x:v>
      </x:c>
      <x:c r="O18" s="41" t="n">
        <x:f>IF(M18="ДА",IF(L18&lt;2,1,IF(L18&lt;3,2,3)),"")</x:f>
        <x:v>1</x:v>
      </x:c>
      <x:c r="P18" s="32" t="str">
        <x:f>IF(AND(D18&gt;=8,MAX('Покупательские дни'!H489:H491)&lt;=MEDIAN('Покупательские дни'!H483:H488)/2),"Возможное изменение режима; Инструкция!B20; Контекст клиентов!D18",IF(D18&lt;3,"Менее 3 покупок",IF(FALSE,"",IF(OR(NOT(ISNUMBER(J18)),J18&lt;=0,K18&lt;0),"Некорректные даты или медиана",IF(N18="LOW","LOW: исключён из автоматической очереди; ручная проверка","")))))</x:f>
      </x:c>
      <x:c r="Q18" s="53" t="n">
        <x:f>'Экономика 24 мес.'!E18</x:f>
        <x:v>540000</x:v>
      </x:c>
      <x:c r="R18" s="41" t="n">
        <x:f>'Экономика 24 мес.'!H18</x:f>
        <x:v>1</x:v>
      </x:c>
      <x:c r="S18" s="41" t="n">
        <x:f>IF(M18="ДА",R18+O18+IF(N18="HIGH",2,1),"")</x:f>
        <x:v>4</x:v>
      </x:c>
      <x:c r="T18" s="32" t="str">
        <x:f>IF(M18="РУЧНАЯ ПРОВЕРКА","Ручная проверка",IF(M18&lt;&gt;"ДА","",IF(AND(S18&gt;=7,N18="HIGH"),"A",IF(S18&gt;=5,"B","C"))))</x:f>
        <x:v>C</x:v>
      </x:c>
      <x:c r="U18" s="41" t="n">
        <x:f>IF(M18&lt;&gt;"ДА","",1+IF(T18="A",0,COUNTIFS($T$2:$T$41,"A"))+IF(T18="C",COUNTIFS($T$2:$T$41,"B"),0)+COUNTIFS($T$2:$T$41,T18,$Q$2:$Q$41,"&gt;"&amp;Q18)+COUNTIFS($T$2:$T$41,T18,$Q$2:$Q$41,Q18,$A$2:$A$41,"&lt;"&amp;A18))</x:f>
        <x:v>15</x:v>
      </x:c>
    </x:row>
    <x:row r="19" ht="24" customHeight="1">
      <x:c r="A19" s="32" t="str">
        <x:v>КЛ-018</x:v>
      </x:c>
      <x:c r="B19" s="32" t="str">
        <x:v>ООО «БалансОпт»</x:v>
      </x:c>
      <x:c r="C19" s="32" t="str">
        <x:v>Петров Илья</x:v>
      </x:c>
      <x:c r="D19" s="41" t="n">
        <x:f>COUNTIFS('Покупательские дни'!$A$2:$A$958,A19)</x:f>
        <x:v>4</x:v>
      </x:c>
      <x:c r="E19" s="41" t="n">
        <x:f>D19-1</x:f>
        <x:v>3</x:v>
      </x:c>
      <x:c r="F19" s="48" t="n">
        <x:f>MIN('Покупательские дни'!C492:C495)</x:f>
        <x:v>45824</x:v>
      </x:c>
      <x:c r="G19" s="48" t="n">
        <x:f>MAX('Покупательские дни'!C492:C495)</x:f>
        <x:v>46124</x:v>
      </x:c>
      <x:c r="H19" s="53" t="n">
        <x:f>SUMIFS('Покупательские дни'!$D$2:$D$958,'Покупательские дни'!$A$2:$A$958,A19)</x:f>
        <x:v>4800</x:v>
      </x:c>
      <x:c r="I19" s="53" t="n">
        <x:f>H19/D19</x:f>
        <x:v>1200</x:v>
      </x:c>
      <x:c r="J19" s="47" t="n">
        <x:f>IF(E19=0,"",MEDIAN('Покупательские дни'!H492:H495))</x:f>
        <x:v>100</x:v>
      </x:c>
      <x:c r="K19" s="41" t="n">
        <x:f>$Y$2-G19</x:f>
        <x:v>151</x:v>
      </x:c>
      <x:c r="L19" s="49" t="n">
        <x:f>IF(E19=0,"",K19/J19)</x:f>
        <x:v>1.51</x:v>
      </x:c>
      <x:c r="M19" s="32" t="str">
        <x:f>IF(OR(N19="NOT_ENOUGH_DATA",N19="N/A"),"ИСКЛЮЧЁН",IF(FALSE,"РУЧНАЯ ПРОВЕРКА",IF(L19&lt;1.5,"НЕТ",IF(N19="LOW","РУЧНАЯ ПРОВЕРКА","ДА"))))</x:f>
        <x:v>ДА</x:v>
      </x:c>
      <x:c r="N19" s="32" t="str">
        <x:f>IF(FALSE,"MEDIUM",IF(D19&lt;3,"NOT_ENOUGH_DATA",IF(FALSE,"N/A",IF(OR(NOT(ISNUMBER(J19)),J19&lt;=0,K19&lt;0),"NOT_ENOUGH_DATA",IF(AND(D19&gt;=5,(QUARTILE('Покупательские дни'!H492:H495,3)-QUARTILE('Покупательские дни'!H492:H495,1))/J19&lt;=0.25),"HIGH",IF(OR(AND(D19&gt;=3,(QUARTILE('Покупательские дни'!H492:H495,3)-QUARTILE('Покупательские дни'!H492:H495,1))/J19&lt;=0.4),AND(D19&gt;=5,(QUARTILE('Покупательские дни'!H492:H495,3)-QUARTILE('Покупательские дни'!H492:H495,1))/J19&lt;=0.5)),"MEDIUM","LOW"))))))</x:f>
        <x:v>MEDIUM</x:v>
      </x:c>
      <x:c r="O19" s="41" t="n">
        <x:f>IF(M19="ДА",IF(L19&lt;2,1,IF(L19&lt;3,2,3)),"")</x:f>
        <x:v>1</x:v>
      </x:c>
      <x:c r="P19" s="32" t="str">
        <x:f>IF(FALSE,"Возможное изменение режима; Инструкция!B20; Контекст клиентов!D19",IF(D19&lt;3,"Менее 3 покупок",IF(FALSE,"",IF(OR(NOT(ISNUMBER(J19)),J19&lt;=0,K19&lt;0),"Некорректные даты или медиана",IF(N19="LOW","LOW: исключён из автоматической очереди; ручная проверка","")))))</x:f>
      </x:c>
      <x:c r="Q19" s="53" t="n">
        <x:f>'Экономика 24 мес.'!E19</x:f>
        <x:v>4800</x:v>
      </x:c>
      <x:c r="R19" s="41" t="n">
        <x:f>'Экономика 24 мес.'!H19</x:f>
        <x:v>1</x:v>
      </x:c>
      <x:c r="S19" s="41" t="n">
        <x:f>IF(M19="ДА",R19+O19+IF(N19="HIGH",2,1),"")</x:f>
        <x:v>3</x:v>
      </x:c>
      <x:c r="T19" s="32" t="str">
        <x:f>IF(M19="РУЧНАЯ ПРОВЕРКА","Ручная проверка",IF(M19&lt;&gt;"ДА","",IF(AND(S19&gt;=7,N19="HIGH"),"A",IF(S19&gt;=5,"B","C"))))</x:f>
        <x:v>C</x:v>
      </x:c>
      <x:c r="U19" s="41" t="n">
        <x:f>IF(M19&lt;&gt;"ДА","",1+IF(T19="A",0,COUNTIFS($T$2:$T$41,"A"))+IF(T19="C",COUNTIFS($T$2:$T$41,"B"),0)+COUNTIFS($T$2:$T$41,T19,$Q$2:$Q$41,"&gt;"&amp;Q19)+COUNTIFS($T$2:$T$41,T19,$Q$2:$Q$41,Q19,$A$2:$A$41,"&lt;"&amp;A19))</x:f>
        <x:v>16</x:v>
      </x:c>
    </x:row>
    <x:row r="20" ht="24" customHeight="1">
      <x:c r="A20" s="32" t="str">
        <x:v>КЛ-019</x:v>
      </x:c>
      <x:c r="B20" s="32" t="str">
        <x:v>ООО «НовыйКонтур»</x:v>
      </x:c>
      <x:c r="C20" s="32" t="str">
        <x:v>Соколова Мария</x:v>
      </x:c>
      <x:c r="D20" s="41" t="n">
        <x:f>COUNTIFS('Покупательские дни'!$A$2:$A$958,A20)</x:f>
        <x:v>1</x:v>
      </x:c>
      <x:c r="E20" s="41" t="n">
        <x:f>D20-1</x:f>
        <x:v>0</x:v>
      </x:c>
      <x:c r="F20" s="48" t="n">
        <x:f>MIN('Покупательские дни'!C496:C496)</x:f>
        <x:v>46195</x:v>
      </x:c>
      <x:c r="G20" s="48" t="n">
        <x:f>MAX('Покупательские дни'!C496:C496)</x:f>
        <x:v>46195</x:v>
      </x:c>
      <x:c r="H20" s="53" t="n">
        <x:f>SUMIFS('Покупательские дни'!$D$2:$D$958,'Покупательские дни'!$A$2:$A$958,A20)</x:f>
        <x:v>258000</x:v>
      </x:c>
      <x:c r="I20" s="53" t="n">
        <x:f>H20/D20</x:f>
        <x:v>258000</x:v>
      </x:c>
      <x:c r="J20" s="47" t="str">
        <x:f>IF(E20=0,"",MEDIAN('Покупательские дни'!H496:H496))</x:f>
      </x:c>
      <x:c r="K20" s="41" t="n">
        <x:f>$Y$2-G20</x:f>
        <x:v>80</x:v>
      </x:c>
      <x:c r="L20" s="49" t="str">
        <x:f>IF(E20=0,"",K20/J20)</x:f>
      </x:c>
      <x:c r="M20" s="32" t="str">
        <x:f>IF(OR(N20="NOT_ENOUGH_DATA",N20="N/A"),"ИСКЛЮЧЁН",IF(FALSE,"РУЧНАЯ ПРОВЕРКА",IF(L20&lt;1.5,"НЕТ",IF(N20="LOW","РУЧНАЯ ПРОВЕРКА","ДА"))))</x:f>
        <x:v>ИСКЛЮЧЁН</x:v>
      </x:c>
      <x:c r="N20" s="32" t="str">
        <x:f>IF(FALSE,"MEDIUM",IF(D20&lt;3,"NOT_ENOUGH_DATA",IF(FALSE,"N/A",IF(OR(NOT(ISNUMBER(J20)),J20&lt;=0,K20&lt;0),"NOT_ENOUGH_DATA",IF(AND(D20&gt;=5,(QUARTILE('Покупательские дни'!H496:H496,3)-QUARTILE('Покупательские дни'!H496:H496,1))/J20&lt;=0.25),"HIGH",IF(OR(AND(D20&gt;=3,(QUARTILE('Покупательские дни'!H496:H496,3)-QUARTILE('Покупательские дни'!H496:H496,1))/J20&lt;=0.4),AND(D20&gt;=5,(QUARTILE('Покупательские дни'!H496:H496,3)-QUARTILE('Покупательские дни'!H496:H496,1))/J20&lt;=0.5)),"MEDIUM","LOW"))))))</x:f>
        <x:v>NOT_ENOUGH_DATA</x:v>
      </x:c>
      <x:c r="O20" s="41" t="str">
        <x:f>IF(M20="ДА",IF(L20&lt;2,1,IF(L20&lt;3,2,3)),"")</x:f>
      </x:c>
      <x:c r="P20" s="32" t="str">
        <x:f>IF(FALSE,"Возможное изменение режима; Инструкция!B20; Контекст клиентов!D20",IF(D20&lt;3,"Менее 3 покупок",IF(FALSE,"",IF(OR(NOT(ISNUMBER(J20)),J20&lt;=0,K20&lt;0),"Некорректные даты или медиана",IF(N20="LOW","LOW: исключён из автоматической очереди; ручная проверка","")))))</x:f>
        <x:v>Менее 3 покупок</x:v>
      </x:c>
      <x:c r="Q20" s="53" t="n">
        <x:f>'Экономика 24 мес.'!E20</x:f>
        <x:v>258000</x:v>
      </x:c>
      <x:c r="R20" s="41" t="n">
        <x:f>'Экономика 24 мес.'!H20</x:f>
        <x:v>0</x:v>
      </x:c>
      <x:c r="S20" s="41" t="str">
        <x:f>IF(M20="ДА",R20+O20+IF(N20="HIGH",2,1),"")</x:f>
      </x:c>
      <x:c r="T20" s="32" t="str">
        <x:f>IF(M20="РУЧНАЯ ПРОВЕРКА","Ручная проверка",IF(M20&lt;&gt;"ДА","",IF(AND(S20&gt;=7,N20="HIGH"),"A",IF(S20&gt;=5,"B","C"))))</x:f>
      </x:c>
      <x:c r="U20" s="41" t="str">
        <x:f>IF(M20&lt;&gt;"ДА","",1+IF(T20="A",0,COUNTIFS($T$2:$T$41,"A"))+IF(T20="C",COUNTIFS($T$2:$T$41,"B"),0)+COUNTIFS($T$2:$T$41,T20,$Q$2:$Q$41,"&gt;"&amp;Q20)+COUNTIFS($T$2:$T$41,T20,$Q$2:$Q$41,Q20,$A$2:$A$41,"&lt;"&amp;A20))</x:f>
      </x:c>
    </x:row>
    <x:row r="21" ht="24" customHeight="1">
      <x:c r="A21" s="32" t="str">
        <x:v>КЛ-020</x:v>
      </x:c>
      <x:c r="B21" s="32" t="str">
        <x:v>ООО «СтартПоставка»</x:v>
      </x:c>
      <x:c r="C21" s="32" t="str">
        <x:v>Кузнецов Павел</x:v>
      </x:c>
      <x:c r="D21" s="41" t="n">
        <x:f>COUNTIFS('Покупательские дни'!$A$2:$A$958,A21)</x:f>
        <x:v>2</x:v>
      </x:c>
      <x:c r="E21" s="41" t="n">
        <x:f>D21-1</x:f>
        <x:v>1</x:v>
      </x:c>
      <x:c r="F21" s="48" t="n">
        <x:f>MIN('Покупательские дни'!C497:C498)</x:f>
        <x:v>46075</x:v>
      </x:c>
      <x:c r="G21" s="48" t="n">
        <x:f>MAX('Покупательские дни'!C497:C498)</x:f>
        <x:v>46175</x:v>
      </x:c>
      <x:c r="H21" s="53" t="n">
        <x:f>SUMIFS('Покупательские дни'!$D$2:$D$958,'Покупательские дни'!$A$2:$A$958,A21)</x:f>
        <x:v>541000</x:v>
      </x:c>
      <x:c r="I21" s="53" t="n">
        <x:f>H21/D21</x:f>
        <x:v>270500</x:v>
      </x:c>
      <x:c r="J21" s="47" t="n">
        <x:f>IF(E21=0,"",MEDIAN('Покупательские дни'!H497:H498))</x:f>
        <x:v>100</x:v>
      </x:c>
      <x:c r="K21" s="41" t="n">
        <x:f>$Y$2-G21</x:f>
        <x:v>100</x:v>
      </x:c>
      <x:c r="L21" s="49" t="n">
        <x:f>IF(E21=0,"",K21/J21)</x:f>
        <x:v>1</x:v>
      </x:c>
      <x:c r="M21" s="32" t="str">
        <x:f>IF(OR(N21="NOT_ENOUGH_DATA",N21="N/A"),"ИСКЛЮЧЁН",IF(FALSE,"РУЧНАЯ ПРОВЕРКА",IF(L21&lt;1.5,"НЕТ",IF(N21="LOW","РУЧНАЯ ПРОВЕРКА","ДА"))))</x:f>
        <x:v>ИСКЛЮЧЁН</x:v>
      </x:c>
      <x:c r="N21" s="32" t="str">
        <x:f>IF(FALSE,"MEDIUM",IF(D21&lt;3,"NOT_ENOUGH_DATA",IF(FALSE,"N/A",IF(OR(NOT(ISNUMBER(J21)),J21&lt;=0,K21&lt;0),"NOT_ENOUGH_DATA",IF(AND(D21&gt;=5,(QUARTILE('Покупательские дни'!H497:H498,3)-QUARTILE('Покупательские дни'!H497:H498,1))/J21&lt;=0.25),"HIGH",IF(OR(AND(D21&gt;=3,(QUARTILE('Покупательские дни'!H497:H498,3)-QUARTILE('Покупательские дни'!H497:H498,1))/J21&lt;=0.4),AND(D21&gt;=5,(QUARTILE('Покупательские дни'!H497:H498,3)-QUARTILE('Покупательские дни'!H497:H498,1))/J21&lt;=0.5)),"MEDIUM","LOW"))))))</x:f>
        <x:v>NOT_ENOUGH_DATA</x:v>
      </x:c>
      <x:c r="O21" s="41" t="str">
        <x:f>IF(M21="ДА",IF(L21&lt;2,1,IF(L21&lt;3,2,3)),"")</x:f>
      </x:c>
      <x:c r="P21" s="32" t="str">
        <x:f>IF(FALSE,"Возможное изменение режима; Инструкция!B20; Контекст клиентов!D21",IF(D21&lt;3,"Менее 3 покупок",IF(FALSE,"",IF(OR(NOT(ISNUMBER(J21)),J21&lt;=0,K21&lt;0),"Некорректные даты или медиана",IF(N21="LOW","LOW: исключён из автоматической очереди; ручная проверка","")))))</x:f>
        <x:v>Менее 3 покупок</x:v>
      </x:c>
      <x:c r="Q21" s="53" t="n">
        <x:f>'Экономика 24 мес.'!E21</x:f>
        <x:v>541000</x:v>
      </x:c>
      <x:c r="R21" s="41" t="n">
        <x:f>'Экономика 24 мес.'!H21</x:f>
        <x:v>0</x:v>
      </x:c>
      <x:c r="S21" s="41" t="str">
        <x:f>IF(M21="ДА",R21+O21+IF(N21="HIGH",2,1),"")</x:f>
      </x:c>
      <x:c r="T21" s="32" t="str">
        <x:f>IF(M21="РУЧНАЯ ПРОВЕРКА","Ручная проверка",IF(M21&lt;&gt;"ДА","",IF(AND(S21&gt;=7,N21="HIGH"),"A",IF(S21&gt;=5,"B","C"))))</x:f>
      </x:c>
      <x:c r="U21" s="41" t="str">
        <x:f>IF(M21&lt;&gt;"ДА","",1+IF(T21="A",0,COUNTIFS($T$2:$T$41,"A"))+IF(T21="C",COUNTIFS($T$2:$T$41,"B"),0)+COUNTIFS($T$2:$T$41,T21,$Q$2:$Q$41,"&gt;"&amp;Q21)+COUNTIFS($T$2:$T$41,T21,$Q$2:$Q$41,Q21,$A$2:$A$41,"&lt;"&amp;A21))</x:f>
      </x:c>
    </x:row>
    <x:row r="22" ht="24" customHeight="1">
      <x:c r="A22" s="32" t="str">
        <x:v>КЛ-021</x:v>
      </x:c>
      <x:c r="B22" s="32" t="str">
        <x:v>ООО «АгроСезон»</x:v>
      </x:c>
      <x:c r="C22" s="32" t="str">
        <x:v>Иванова Анна</x:v>
      </x:c>
      <x:c r="D22" s="41" t="n">
        <x:f>COUNTIFS('Покупательские дни'!$A$2:$A$958,A22)</x:f>
        <x:v>15</x:v>
      </x:c>
      <x:c r="E22" s="41" t="n">
        <x:f>D22-1</x:f>
        <x:v>14</x:v>
      </x:c>
      <x:c r="F22" s="48" t="n">
        <x:f>MIN('Покупательские дни'!C499:C513)</x:f>
        <x:v>45356</x:v>
      </x:c>
      <x:c r="G22" s="48" t="n">
        <x:f>MAX('Покупательские дни'!C499:C513)</x:f>
        <x:v>46166</x:v>
      </x:c>
      <x:c r="H22" s="53" t="n">
        <x:f>SUMIFS('Покупательские дни'!$D$2:$D$958,'Покупательские дни'!$A$2:$A$958,A22)</x:f>
        <x:v>4230000</x:v>
      </x:c>
      <x:c r="I22" s="53" t="n">
        <x:f>H22/D22</x:f>
        <x:v>282000</x:v>
      </x:c>
      <x:c r="J22" s="47" t="n">
        <x:f>IF(E22=0,"",MEDIAN('Покупательские дни'!H499:H513))</x:f>
        <x:v>20</x:v>
      </x:c>
      <x:c r="K22" s="41" t="n">
        <x:f>$Y$2-G22</x:f>
        <x:v>109</x:v>
      </x:c>
      <x:c r="L22" s="49" t="n">
        <x:f>IF(E22=0,"",K22/J22)</x:f>
        <x:v>5.45</x:v>
      </x:c>
      <x:c r="M22" s="32" t="str">
        <x:f>IF(OR(N22="NOT_ENOUGH_DATA",N22="N/A"),"ИСКЛЮЧЁН",IF(AND(D22&gt;=8,MAX('Покупательские дни'!H511:H513)&lt;=MEDIAN('Покупательские дни'!H500:H510)/2),"РУЧНАЯ ПРОВЕРКА",IF(L22&lt;1.5,"НЕТ",IF(N22="LOW","РУЧНАЯ ПРОВЕРКА","ДА"))))</x:f>
        <x:v>ИСКЛЮЧЁН</x:v>
      </x:c>
      <x:c r="N22" s="32" t="str">
        <x:f>IF(AND(D22&gt;=8,MAX('Покупательские дни'!H511:H513)&lt;=MEDIAN('Покупательские дни'!H500:H510)/2),"MEDIUM",IF(D22&lt;3,"NOT_ENOUGH_DATA",IF(OR(MONTH($Y$2)&lt;3,MONTH($Y$2)&gt;5),"N/A",IF(OR(NOT(ISNUMBER(J22)),J22&lt;=0,K22&lt;0),"NOT_ENOUGH_DATA",IF(AND(D22&gt;=5,(QUARTILE('Покупательские дни'!H499:H513,3)-QUARTILE('Покупательские дни'!H499:H513,1))/J22&lt;=0.25),"HIGH",IF(OR(AND(D22&gt;=3,(QUARTILE('Покупательские дни'!H499:H513,3)-QUARTILE('Покупательские дни'!H499:H513,1))/J22&lt;=0.4),AND(D22&gt;=5,(QUARTILE('Покупательские дни'!H499:H513,3)-QUARTILE('Покупательские дни'!H499:H513,1))/J22&lt;=0.5)),"MEDIUM","LOW"))))))</x:f>
        <x:v>N/A</x:v>
      </x:c>
      <x:c r="O22" s="41" t="str">
        <x:f>IF(M22="ДА",IF(L22&lt;2,1,IF(L22&lt;3,2,3)),"")</x:f>
      </x:c>
      <x:c r="P22" s="32" t="str">
        <x:f>IF(AND(D22&gt;=8,MAX('Покупательские дни'!H511:H513)&lt;=MEDIAN('Покупательские дни'!H500:H510)/2),"Возможное изменение режима; Инструкция!B20; Контекст клиентов!D22",IF(D22&lt;3,"Менее 3 покупок",IF(OR(MONTH($Y$2)&lt;3,MONTH($Y$2)&gt;5),IF(OR(MONTH($Y$2)&lt;3,MONTH($Y$2)&gt;5),"Вне сезона март–май; Контекст клиентов!D22",""),IF(OR(NOT(ISNUMBER(J22)),J22&lt;=0,K22&lt;0),"Некорректные даты или медиана",IF(N22="LOW","LOW: исключён из автоматической очереди; ручная проверка","")))))</x:f>
        <x:v>Вне сезона март–май; Контекст клиентов!D22</x:v>
      </x:c>
      <x:c r="Q22" s="53" t="n">
        <x:f>'Экономика 24 мес.'!E22</x:f>
        <x:v>2819000</x:v>
      </x:c>
      <x:c r="R22" s="41" t="n">
        <x:f>'Экономика 24 мес.'!H22</x:f>
        <x:v>0</x:v>
      </x:c>
      <x:c r="S22" s="41" t="str">
        <x:f>IF(M22="ДА",R22+O22+IF(N22="HIGH",2,1),"")</x:f>
      </x:c>
      <x:c r="T22" s="32" t="str">
        <x:f>IF(M22="РУЧНАЯ ПРОВЕРКА","Ручная проверка",IF(M22&lt;&gt;"ДА","",IF(AND(S22&gt;=7,N22="HIGH"),"A",IF(S22&gt;=5,"B","C"))))</x:f>
      </x:c>
      <x:c r="U22" s="41" t="str">
        <x:f>IF(M22&lt;&gt;"ДА","",1+IF(T22="A",0,COUNTIFS($T$2:$T$41,"A"))+IF(T22="C",COUNTIFS($T$2:$T$41,"B"),0)+COUNTIFS($T$2:$T$41,T22,$Q$2:$Q$41,"&gt;"&amp;Q22)+COUNTIFS($T$2:$T$41,T22,$Q$2:$Q$41,Q22,$A$2:$A$41,"&lt;"&amp;A22))</x:f>
      </x:c>
    </x:row>
    <x:row r="23" ht="24" customHeight="1">
      <x:c r="A23" s="32" t="str">
        <x:v>КЛ-022</x:v>
      </x:c>
      <x:c r="B23" s="32" t="str">
        <x:v>ООО «ПолеСнаб»</x:v>
      </x:c>
      <x:c r="C23" s="32" t="str">
        <x:v>Петров Илья</x:v>
      </x:c>
      <x:c r="D23" s="41" t="n">
        <x:f>COUNTIFS('Покупательские дни'!$A$2:$A$958,A23)</x:f>
        <x:v>15</x:v>
      </x:c>
      <x:c r="E23" s="41" t="n">
        <x:f>D23-1</x:f>
        <x:v>14</x:v>
      </x:c>
      <x:c r="F23" s="48" t="n">
        <x:f>MIN('Покупательские дни'!C514:C528)</x:f>
        <x:v>45356</x:v>
      </x:c>
      <x:c r="G23" s="48" t="n">
        <x:f>MAX('Покупательские дни'!C514:C528)</x:f>
        <x:v>46166</x:v>
      </x:c>
      <x:c r="H23" s="53" t="n">
        <x:f>SUMIFS('Покупательские дни'!$D$2:$D$958,'Покупательские дни'!$A$2:$A$958,A23)</x:f>
        <x:v>4410000</x:v>
      </x:c>
      <x:c r="I23" s="53" t="n">
        <x:f>H23/D23</x:f>
        <x:v>294000</x:v>
      </x:c>
      <x:c r="J23" s="47" t="n">
        <x:f>IF(E23=0,"",MEDIAN('Покупательские дни'!H514:H528))</x:f>
        <x:v>20</x:v>
      </x:c>
      <x:c r="K23" s="41" t="n">
        <x:f>$Y$2-G23</x:f>
        <x:v>109</x:v>
      </x:c>
      <x:c r="L23" s="49" t="n">
        <x:f>IF(E23=0,"",K23/J23)</x:f>
        <x:v>5.45</x:v>
      </x:c>
      <x:c r="M23" s="32" t="str">
        <x:f>IF(OR(N23="NOT_ENOUGH_DATA",N23="N/A"),"ИСКЛЮЧЁН",IF(AND(D23&gt;=8,MAX('Покупательские дни'!H526:H528)&lt;=MEDIAN('Покупательские дни'!H515:H525)/2),"РУЧНАЯ ПРОВЕРКА",IF(L23&lt;1.5,"НЕТ",IF(N23="LOW","РУЧНАЯ ПРОВЕРКА","ДА"))))</x:f>
        <x:v>ИСКЛЮЧЁН</x:v>
      </x:c>
      <x:c r="N23" s="32" t="str">
        <x:f>IF(AND(D23&gt;=8,MAX('Покупательские дни'!H526:H528)&lt;=MEDIAN('Покупательские дни'!H515:H525)/2),"MEDIUM",IF(D23&lt;3,"NOT_ENOUGH_DATA",IF(OR(MONTH($Y$2)&lt;3,MONTH($Y$2)&gt;5),"N/A",IF(OR(NOT(ISNUMBER(J23)),J23&lt;=0,K23&lt;0),"NOT_ENOUGH_DATA",IF(AND(D23&gt;=5,(QUARTILE('Покупательские дни'!H514:H528,3)-QUARTILE('Покупательские дни'!H514:H528,1))/J23&lt;=0.25),"HIGH",IF(OR(AND(D23&gt;=3,(QUARTILE('Покупательские дни'!H514:H528,3)-QUARTILE('Покупательские дни'!H514:H528,1))/J23&lt;=0.4),AND(D23&gt;=5,(QUARTILE('Покупательские дни'!H514:H528,3)-QUARTILE('Покупательские дни'!H514:H528,1))/J23&lt;=0.5)),"MEDIUM","LOW"))))))</x:f>
        <x:v>N/A</x:v>
      </x:c>
      <x:c r="O23" s="41" t="str">
        <x:f>IF(M23="ДА",IF(L23&lt;2,1,IF(L23&lt;3,2,3)),"")</x:f>
      </x:c>
      <x:c r="P23" s="32" t="str">
        <x:f>IF(AND(D23&gt;=8,MAX('Покупательские дни'!H526:H528)&lt;=MEDIAN('Покупательские дни'!H515:H525)/2),"Возможное изменение режима; Инструкция!B20; Контекст клиентов!D23",IF(D23&lt;3,"Менее 3 покупок",IF(OR(MONTH($Y$2)&lt;3,MONTH($Y$2)&gt;5),IF(OR(MONTH($Y$2)&lt;3,MONTH($Y$2)&gt;5),"Вне сезона март–май; Контекст клиентов!D23",""),IF(OR(NOT(ISNUMBER(J23)),J23&lt;=0,K23&lt;0),"Некорректные даты или медиана",IF(N23="LOW","LOW: исключён из автоматической очереди; ручная проверка","")))))</x:f>
        <x:v>Вне сезона март–май; Контекст клиентов!D23</x:v>
      </x:c>
      <x:c r="Q23" s="53" t="n">
        <x:f>'Экономика 24 мес.'!E23</x:f>
        <x:v>2939000</x:v>
      </x:c>
      <x:c r="R23" s="41" t="n">
        <x:f>'Экономика 24 мес.'!H23</x:f>
        <x:v>0</x:v>
      </x:c>
      <x:c r="S23" s="41" t="str">
        <x:f>IF(M23="ДА",R23+O23+IF(N23="HIGH",2,1),"")</x:f>
      </x:c>
      <x:c r="T23" s="32" t="str">
        <x:f>IF(M23="РУЧНАЯ ПРОВЕРКА","Ручная проверка",IF(M23&lt;&gt;"ДА","",IF(AND(S23&gt;=7,N23="HIGH"),"A",IF(S23&gt;=5,"B","C"))))</x:f>
      </x:c>
      <x:c r="U23" s="41" t="str">
        <x:f>IF(M23&lt;&gt;"ДА","",1+IF(T23="A",0,COUNTIFS($T$2:$T$41,"A"))+IF(T23="C",COUNTIFS($T$2:$T$41,"B"),0)+COUNTIFS($T$2:$T$41,T23,$Q$2:$Q$41,"&gt;"&amp;Q23)+COUNTIFS($T$2:$T$41,T23,$Q$2:$Q$41,Q23,$A$2:$A$41,"&lt;"&amp;A23))</x:f>
      </x:c>
    </x:row>
    <x:row r="24" ht="24" customHeight="1">
      <x:c r="A24" s="32" t="str">
        <x:v>КЛ-023</x:v>
      </x:c>
      <x:c r="B24" s="32" t="str">
        <x:v>ООО «СадТехника»</x:v>
      </x:c>
      <x:c r="C24" s="32" t="str">
        <x:v>Соколова Мария</x:v>
      </x:c>
      <x:c r="D24" s="41" t="n">
        <x:f>COUNTIFS('Покупательские дни'!$A$2:$A$958,A24)</x:f>
        <x:v>15</x:v>
      </x:c>
      <x:c r="E24" s="41" t="n">
        <x:f>D24-1</x:f>
        <x:v>14</x:v>
      </x:c>
      <x:c r="F24" s="48" t="n">
        <x:f>MIN('Покупательские дни'!C529:C543)</x:f>
        <x:v>45356</x:v>
      </x:c>
      <x:c r="G24" s="48" t="n">
        <x:f>MAX('Покупательские дни'!C529:C543)</x:f>
        <x:v>46166</x:v>
      </x:c>
      <x:c r="H24" s="53" t="n">
        <x:f>SUMIFS('Покупательские дни'!$D$2:$D$958,'Покупательские дни'!$A$2:$A$958,A24)</x:f>
        <x:v>4590000</x:v>
      </x:c>
      <x:c r="I24" s="53" t="n">
        <x:f>H24/D24</x:f>
        <x:v>306000</x:v>
      </x:c>
      <x:c r="J24" s="47" t="n">
        <x:f>IF(E24=0,"",MEDIAN('Покупательские дни'!H529:H543))</x:f>
        <x:v>20</x:v>
      </x:c>
      <x:c r="K24" s="41" t="n">
        <x:f>$Y$2-G24</x:f>
        <x:v>109</x:v>
      </x:c>
      <x:c r="L24" s="49" t="n">
        <x:f>IF(E24=0,"",K24/J24)</x:f>
        <x:v>5.45</x:v>
      </x:c>
      <x:c r="M24" s="32" t="str">
        <x:f>IF(OR(N24="NOT_ENOUGH_DATA",N24="N/A"),"ИСКЛЮЧЁН",IF(AND(D24&gt;=8,MAX('Покупательские дни'!H541:H543)&lt;=MEDIAN('Покупательские дни'!H530:H540)/2),"РУЧНАЯ ПРОВЕРКА",IF(L24&lt;1.5,"НЕТ",IF(N24="LOW","РУЧНАЯ ПРОВЕРКА","ДА"))))</x:f>
        <x:v>ИСКЛЮЧЁН</x:v>
      </x:c>
      <x:c r="N24" s="32" t="str">
        <x:f>IF(AND(D24&gt;=8,MAX('Покупательские дни'!H541:H543)&lt;=MEDIAN('Покупательские дни'!H530:H540)/2),"MEDIUM",IF(D24&lt;3,"NOT_ENOUGH_DATA",IF(OR(MONTH($Y$2)&lt;3,MONTH($Y$2)&gt;5),"N/A",IF(OR(NOT(ISNUMBER(J24)),J24&lt;=0,K24&lt;0),"NOT_ENOUGH_DATA",IF(AND(D24&gt;=5,(QUARTILE('Покупательские дни'!H529:H543,3)-QUARTILE('Покупательские дни'!H529:H543,1))/J24&lt;=0.25),"HIGH",IF(OR(AND(D24&gt;=3,(QUARTILE('Покупательские дни'!H529:H543,3)-QUARTILE('Покупательские дни'!H529:H543,1))/J24&lt;=0.4),AND(D24&gt;=5,(QUARTILE('Покупательские дни'!H529:H543,3)-QUARTILE('Покупательские дни'!H529:H543,1))/J24&lt;=0.5)),"MEDIUM","LOW"))))))</x:f>
        <x:v>N/A</x:v>
      </x:c>
      <x:c r="O24" s="41" t="str">
        <x:f>IF(M24="ДА",IF(L24&lt;2,1,IF(L24&lt;3,2,3)),"")</x:f>
      </x:c>
      <x:c r="P24" s="32" t="str">
        <x:f>IF(AND(D24&gt;=8,MAX('Покупательские дни'!H541:H543)&lt;=MEDIAN('Покупательские дни'!H530:H540)/2),"Возможное изменение режима; Инструкция!B20; Контекст клиентов!D24",IF(D24&lt;3,"Менее 3 покупок",IF(OR(MONTH($Y$2)&lt;3,MONTH($Y$2)&gt;5),IF(OR(MONTH($Y$2)&lt;3,MONTH($Y$2)&gt;5),"Вне сезона март–май; Контекст клиентов!D24",""),IF(OR(NOT(ISNUMBER(J24)),J24&lt;=0,K24&lt;0),"Некорректные даты или медиана",IF(N24="LOW","LOW: исключён из автоматической очереди; ручная проверка","")))))</x:f>
        <x:v>Вне сезона март–май; Контекст клиентов!D24</x:v>
      </x:c>
      <x:c r="Q24" s="53" t="n">
        <x:f>'Экономика 24 мес.'!E24</x:f>
        <x:v>3059000</x:v>
      </x:c>
      <x:c r="R24" s="41" t="n">
        <x:f>'Экономика 24 мес.'!H24</x:f>
        <x:v>0</x:v>
      </x:c>
      <x:c r="S24" s="41" t="str">
        <x:f>IF(M24="ДА",R24+O24+IF(N24="HIGH",2,1),"")</x:f>
      </x:c>
      <x:c r="T24" s="32" t="str">
        <x:f>IF(M24="РУЧНАЯ ПРОВЕРКА","Ручная проверка",IF(M24&lt;&gt;"ДА","",IF(AND(S24&gt;=7,N24="HIGH"),"A",IF(S24&gt;=5,"B","C"))))</x:f>
      </x:c>
      <x:c r="U24" s="41" t="str">
        <x:f>IF(M24&lt;&gt;"ДА","",1+IF(T24="A",0,COUNTIFS($T$2:$T$41,"A"))+IF(T24="C",COUNTIFS($T$2:$T$41,"B"),0)+COUNTIFS($T$2:$T$41,T24,$Q$2:$Q$41,"&gt;"&amp;Q24)+COUNTIFS($T$2:$T$41,T24,$Q$2:$Q$41,Q24,$A$2:$A$41,"&lt;"&amp;A24))</x:f>
      </x:c>
    </x:row>
    <x:row r="25" ht="24" customHeight="1">
      <x:c r="A25" s="32" t="str">
        <x:v>КЛ-024</x:v>
      </x:c>
      <x:c r="B25" s="32" t="str">
        <x:v>ООО «МонтажПроект»</x:v>
      </x:c>
      <x:c r="C25" s="32" t="str">
        <x:v>Кузнецов Павел</x:v>
      </x:c>
      <x:c r="D25" s="41" t="n">
        <x:f>COUNTIFS('Покупательские дни'!$A$2:$A$958,A25)</x:f>
        <x:v>8</x:v>
      </x:c>
      <x:c r="E25" s="41" t="n">
        <x:f>D25-1</x:f>
        <x:v>7</x:v>
      </x:c>
      <x:c r="F25" s="48" t="n">
        <x:f>MIN('Покупательские дни'!C544:C551)</x:f>
        <x:v>45931</x:v>
      </x:c>
      <x:c r="G25" s="48" t="n">
        <x:f>MAX('Покупательские дни'!C544:C551)</x:f>
        <x:v>45987</x:v>
      </x:c>
      <x:c r="H25" s="53" t="n">
        <x:f>SUMIFS('Покупательские дни'!$D$2:$D$958,'Покупательские дни'!$A$2:$A$958,A25)</x:f>
        <x:v>2545000</x:v>
      </x:c>
      <x:c r="I25" s="53" t="n">
        <x:f>H25/D25</x:f>
        <x:v>318125</x:v>
      </x:c>
      <x:c r="J25" s="47" t="n">
        <x:f>IF(E25=0,"",MEDIAN('Покупательские дни'!H544:H551))</x:f>
        <x:v>8</x:v>
      </x:c>
      <x:c r="K25" s="41" t="n">
        <x:f>$Y$2-G25</x:f>
        <x:v>288</x:v>
      </x:c>
      <x:c r="L25" s="49" t="n">
        <x:f>IF(E25=0,"",K25/J25)</x:f>
        <x:v>36</x:v>
      </x:c>
      <x:c r="M25" s="32" t="str">
        <x:f>IF(OR(N25="NOT_ENOUGH_DATA",N25="N/A"),"ИСКЛЮЧЁН",IF(AND(D25&gt;=8,MAX('Покупательские дни'!H549:H551)&lt;=MEDIAN('Покупательские дни'!H545:H548)/2),"РУЧНАЯ ПРОВЕРКА",IF(L25&lt;1.5,"НЕТ",IF(N25="LOW","РУЧНАЯ ПРОВЕРКА","ДА"))))</x:f>
        <x:v>ИСКЛЮЧЁН</x:v>
      </x:c>
      <x:c r="N25" s="32" t="str">
        <x:f>IF(AND(D25&gt;=8,MAX('Покупательские дни'!H549:H551)&lt;=MEDIAN('Покупательские дни'!H545:H548)/2),"MEDIUM",IF(D25&lt;3,"NOT_ENOUGH_DATA",IF(TRUE,"N/A",IF(OR(NOT(ISNUMBER(J25)),J25&lt;=0,K25&lt;0),"NOT_ENOUGH_DATA",IF(AND(D25&gt;=5,(QUARTILE('Покупательские дни'!H544:H551,3)-QUARTILE('Покупательские дни'!H544:H551,1))/J25&lt;=0.25),"HIGH",IF(OR(AND(D25&gt;=3,(QUARTILE('Покупательские дни'!H544:H551,3)-QUARTILE('Покупательские дни'!H544:H551,1))/J25&lt;=0.4),AND(D25&gt;=5,(QUARTILE('Покупательские дни'!H544:H551,3)-QUARTILE('Покупательские дни'!H544:H551,1))/J25&lt;=0.5)),"MEDIUM","LOW"))))))</x:f>
        <x:v>N/A</x:v>
      </x:c>
      <x:c r="O25" s="41" t="str">
        <x:f>IF(M25="ДА",IF(L25&lt;2,1,IF(L25&lt;3,2,3)),"")</x:f>
      </x:c>
      <x:c r="P25" s="32" t="str">
        <x:f>IF(AND(D25&gt;=8,MAX('Покупательские дни'!H549:H551)&lt;=MEDIAN('Покупательские дни'!H545:H548)/2),"Возможное изменение режима; Инструкция!B20; Контекст клиентов!D25",IF(D25&lt;3,"Менее 3 покупок",IF(TRUE,"Завершённый проект; Контекст клиентов!D25",IF(OR(NOT(ISNUMBER(J25)),J25&lt;=0,K25&lt;0),"Некорректные даты или медиана",IF(N25="LOW","LOW: исключён из автоматической очереди; ручная проверка","")))))</x:f>
        <x:v>Завершённый проект; Контекст клиентов!D25</x:v>
      </x:c>
      <x:c r="Q25" s="53" t="n">
        <x:f>'Экономика 24 мес.'!E25</x:f>
        <x:v>2545000</x:v>
      </x:c>
      <x:c r="R25" s="41" t="n">
        <x:f>'Экономика 24 мес.'!H25</x:f>
        <x:v>0</x:v>
      </x:c>
      <x:c r="S25" s="41" t="str">
        <x:f>IF(M25="ДА",R25+O25+IF(N25="HIGH",2,1),"")</x:f>
      </x:c>
      <x:c r="T25" s="32" t="str">
        <x:f>IF(M25="РУЧНАЯ ПРОВЕРКА","Ручная проверка",IF(M25&lt;&gt;"ДА","",IF(AND(S25&gt;=7,N25="HIGH"),"A",IF(S25&gt;=5,"B","C"))))</x:f>
      </x:c>
      <x:c r="U25" s="41" t="str">
        <x:f>IF(M25&lt;&gt;"ДА","",1+IF(T25="A",0,COUNTIFS($T$2:$T$41,"A"))+IF(T25="C",COUNTIFS($T$2:$T$41,"B"),0)+COUNTIFS($T$2:$T$41,T25,$Q$2:$Q$41,"&gt;"&amp;Q25)+COUNTIFS($T$2:$T$41,T25,$Q$2:$Q$41,Q25,$A$2:$A$41,"&lt;"&amp;A25))</x:f>
      </x:c>
    </x:row>
    <x:row r="26" ht="24" customHeight="1">
      <x:c r="A26" s="32" t="str">
        <x:v>КЛ-025</x:v>
      </x:c>
      <x:c r="B26" s="32" t="str">
        <x:v>ООО «ИнжСтрой»</x:v>
      </x:c>
      <x:c r="C26" s="32" t="str">
        <x:v>Иванова Анна</x:v>
      </x:c>
      <x:c r="D26" s="41" t="n">
        <x:f>COUNTIFS('Покупательские дни'!$A$2:$A$958,A26)</x:f>
        <x:v>8</x:v>
      </x:c>
      <x:c r="E26" s="41" t="n">
        <x:f>D26-1</x:f>
        <x:v>7</x:v>
      </x:c>
      <x:c r="F26" s="48" t="n">
        <x:f>MIN('Покупательские дни'!C552:C559)</x:f>
        <x:v>45932</x:v>
      </x:c>
      <x:c r="G26" s="48" t="n">
        <x:f>MAX('Покупательские дни'!C552:C559)</x:f>
        <x:v>45988</x:v>
      </x:c>
      <x:c r="H26" s="53" t="n">
        <x:f>SUMIFS('Покупательские дни'!$D$2:$D$958,'Покупательские дни'!$A$2:$A$958,A26)</x:f>
        <x:v>2641000</x:v>
      </x:c>
      <x:c r="I26" s="53" t="n">
        <x:f>H26/D26</x:f>
        <x:v>330125</x:v>
      </x:c>
      <x:c r="J26" s="47" t="n">
        <x:f>IF(E26=0,"",MEDIAN('Покупательские дни'!H552:H559))</x:f>
        <x:v>8</x:v>
      </x:c>
      <x:c r="K26" s="41" t="n">
        <x:f>$Y$2-G26</x:f>
        <x:v>287</x:v>
      </x:c>
      <x:c r="L26" s="49" t="n">
        <x:f>IF(E26=0,"",K26/J26)</x:f>
        <x:v>35.875</x:v>
      </x:c>
      <x:c r="M26" s="32" t="str">
        <x:f>IF(OR(N26="NOT_ENOUGH_DATA",N26="N/A"),"ИСКЛЮЧЁН",IF(AND(D26&gt;=8,MAX('Покупательские дни'!H557:H559)&lt;=MEDIAN('Покупательские дни'!H553:H556)/2),"РУЧНАЯ ПРОВЕРКА",IF(L26&lt;1.5,"НЕТ",IF(N26="LOW","РУЧНАЯ ПРОВЕРКА","ДА"))))</x:f>
        <x:v>ИСКЛЮЧЁН</x:v>
      </x:c>
      <x:c r="N26" s="32" t="str">
        <x:f>IF(AND(D26&gt;=8,MAX('Покупательские дни'!H557:H559)&lt;=MEDIAN('Покупательские дни'!H553:H556)/2),"MEDIUM",IF(D26&lt;3,"NOT_ENOUGH_DATA",IF(TRUE,"N/A",IF(OR(NOT(ISNUMBER(J26)),J26&lt;=0,K26&lt;0),"NOT_ENOUGH_DATA",IF(AND(D26&gt;=5,(QUARTILE('Покупательские дни'!H552:H559,3)-QUARTILE('Покупательские дни'!H552:H559,1))/J26&lt;=0.25),"HIGH",IF(OR(AND(D26&gt;=3,(QUARTILE('Покупательские дни'!H552:H559,3)-QUARTILE('Покупательские дни'!H552:H559,1))/J26&lt;=0.4),AND(D26&gt;=5,(QUARTILE('Покупательские дни'!H552:H559,3)-QUARTILE('Покупательские дни'!H552:H559,1))/J26&lt;=0.5)),"MEDIUM","LOW"))))))</x:f>
        <x:v>N/A</x:v>
      </x:c>
      <x:c r="O26" s="41" t="str">
        <x:f>IF(M26="ДА",IF(L26&lt;2,1,IF(L26&lt;3,2,3)),"")</x:f>
      </x:c>
      <x:c r="P26" s="32" t="str">
        <x:f>IF(AND(D26&gt;=8,MAX('Покупательские дни'!H557:H559)&lt;=MEDIAN('Покупательские дни'!H553:H556)/2),"Возможное изменение режима; Инструкция!B20; Контекст клиентов!D26",IF(D26&lt;3,"Менее 3 покупок",IF(TRUE,"Завершённый проект; Контекст клиентов!D26",IF(OR(NOT(ISNUMBER(J26)),J26&lt;=0,K26&lt;0),"Некорректные даты или медиана",IF(N26="LOW","LOW: исключён из автоматической очереди; ручная проверка","")))))</x:f>
        <x:v>Завершённый проект; Контекст клиентов!D26</x:v>
      </x:c>
      <x:c r="Q26" s="53" t="n">
        <x:f>'Экономика 24 мес.'!E26</x:f>
        <x:v>2641000</x:v>
      </x:c>
      <x:c r="R26" s="41" t="n">
        <x:f>'Экономика 24 мес.'!H26</x:f>
        <x:v>0</x:v>
      </x:c>
      <x:c r="S26" s="41" t="str">
        <x:f>IF(M26="ДА",R26+O26+IF(N26="HIGH",2,1),"")</x:f>
      </x:c>
      <x:c r="T26" s="32" t="str">
        <x:f>IF(M26="РУЧНАЯ ПРОВЕРКА","Ручная проверка",IF(M26&lt;&gt;"ДА","",IF(AND(S26&gt;=7,N26="HIGH"),"A",IF(S26&gt;=5,"B","C"))))</x:f>
      </x:c>
      <x:c r="U26" s="41" t="str">
        <x:f>IF(M26&lt;&gt;"ДА","",1+IF(T26="A",0,COUNTIFS($T$2:$T$41,"A"))+IF(T26="C",COUNTIFS($T$2:$T$41,"B"),0)+COUNTIFS($T$2:$T$41,T26,$Q$2:$Q$41,"&gt;"&amp;Q26)+COUNTIFS($T$2:$T$41,T26,$Q$2:$Q$41,Q26,$A$2:$A$41,"&lt;"&amp;A26))</x:f>
      </x:c>
    </x:row>
    <x:row r="27" ht="24" customHeight="1">
      <x:c r="A27" s="32" t="str">
        <x:v>КЛ-026</x:v>
      </x:c>
      <x:c r="B27" s="32" t="str">
        <x:v>ООО «ОбъектКомплект»</x:v>
      </x:c>
      <x:c r="C27" s="32" t="str">
        <x:v>Петров Илья</x:v>
      </x:c>
      <x:c r="D27" s="41" t="n">
        <x:f>COUNTIFS('Покупательские дни'!$A$2:$A$958,A27)</x:f>
        <x:v>8</x:v>
      </x:c>
      <x:c r="E27" s="41" t="n">
        <x:f>D27-1</x:f>
        <x:v>7</x:v>
      </x:c>
      <x:c r="F27" s="48" t="n">
        <x:f>MIN('Покупательские дни'!C560:C567)</x:f>
        <x:v>45933</x:v>
      </x:c>
      <x:c r="G27" s="48" t="n">
        <x:f>MAX('Покупательские дни'!C560:C567)</x:f>
        <x:v>45989</x:v>
      </x:c>
      <x:c r="H27" s="53" t="n">
        <x:f>SUMIFS('Покупательские дни'!$D$2:$D$958,'Покупательские дни'!$A$2:$A$958,A27)</x:f>
        <x:v>2737000</x:v>
      </x:c>
      <x:c r="I27" s="53" t="n">
        <x:f>H27/D27</x:f>
        <x:v>342125</x:v>
      </x:c>
      <x:c r="J27" s="47" t="n">
        <x:f>IF(E27=0,"",MEDIAN('Покупательские дни'!H560:H567))</x:f>
        <x:v>8</x:v>
      </x:c>
      <x:c r="K27" s="41" t="n">
        <x:f>$Y$2-G27</x:f>
        <x:v>286</x:v>
      </x:c>
      <x:c r="L27" s="49" t="n">
        <x:f>IF(E27=0,"",K27/J27)</x:f>
        <x:v>35.75</x:v>
      </x:c>
      <x:c r="M27" s="32" t="str">
        <x:f>IF(OR(N27="NOT_ENOUGH_DATA",N27="N/A"),"ИСКЛЮЧЁН",IF(AND(D27&gt;=8,MAX('Покупательские дни'!H565:H567)&lt;=MEDIAN('Покупательские дни'!H561:H564)/2),"РУЧНАЯ ПРОВЕРКА",IF(L27&lt;1.5,"НЕТ",IF(N27="LOW","РУЧНАЯ ПРОВЕРКА","ДА"))))</x:f>
        <x:v>ИСКЛЮЧЁН</x:v>
      </x:c>
      <x:c r="N27" s="32" t="str">
        <x:f>IF(AND(D27&gt;=8,MAX('Покупательские дни'!H565:H567)&lt;=MEDIAN('Покупательские дни'!H561:H564)/2),"MEDIUM",IF(D27&lt;3,"NOT_ENOUGH_DATA",IF(TRUE,"N/A",IF(OR(NOT(ISNUMBER(J27)),J27&lt;=0,K27&lt;0),"NOT_ENOUGH_DATA",IF(AND(D27&gt;=5,(QUARTILE('Покупательские дни'!H560:H567,3)-QUARTILE('Покупательские дни'!H560:H567,1))/J27&lt;=0.25),"HIGH",IF(OR(AND(D27&gt;=3,(QUARTILE('Покупательские дни'!H560:H567,3)-QUARTILE('Покупательские дни'!H560:H567,1))/J27&lt;=0.4),AND(D27&gt;=5,(QUARTILE('Покупательские дни'!H560:H567,3)-QUARTILE('Покупательские дни'!H560:H567,1))/J27&lt;=0.5)),"MEDIUM","LOW"))))))</x:f>
        <x:v>N/A</x:v>
      </x:c>
      <x:c r="O27" s="41" t="str">
        <x:f>IF(M27="ДА",IF(L27&lt;2,1,IF(L27&lt;3,2,3)),"")</x:f>
      </x:c>
      <x:c r="P27" s="32" t="str">
        <x:f>IF(AND(D27&gt;=8,MAX('Покупательские дни'!H565:H567)&lt;=MEDIAN('Покупательские дни'!H561:H564)/2),"Возможное изменение режима; Инструкция!B20; Контекст клиентов!D27",IF(D27&lt;3,"Менее 3 покупок",IF(TRUE,"Завершённый проект; Контекст клиентов!D27",IF(OR(NOT(ISNUMBER(J27)),J27&lt;=0,K27&lt;0),"Некорректные даты или медиана",IF(N27="LOW","LOW: исключён из автоматической очереди; ручная проверка","")))))</x:f>
        <x:v>Завершённый проект; Контекст клиентов!D27</x:v>
      </x:c>
      <x:c r="Q27" s="53" t="n">
        <x:f>'Экономика 24 мес.'!E27</x:f>
        <x:v>2737000</x:v>
      </x:c>
      <x:c r="R27" s="41" t="n">
        <x:f>'Экономика 24 мес.'!H27</x:f>
        <x:v>0</x:v>
      </x:c>
      <x:c r="S27" s="41" t="str">
        <x:f>IF(M27="ДА",R27+O27+IF(N27="HIGH",2,1),"")</x:f>
      </x:c>
      <x:c r="T27" s="32" t="str">
        <x:f>IF(M27="РУЧНАЯ ПРОВЕРКА","Ручная проверка",IF(M27&lt;&gt;"ДА","",IF(AND(S27&gt;=7,N27="HIGH"),"A",IF(S27&gt;=5,"B","C"))))</x:f>
      </x:c>
      <x:c r="U27" s="41" t="str">
        <x:f>IF(M27&lt;&gt;"ДА","",1+IF(T27="A",0,COUNTIFS($T$2:$T$41,"A"))+IF(T27="C",COUNTIFS($T$2:$T$41,"B"),0)+COUNTIFS($T$2:$T$41,T27,$Q$2:$Q$41,"&gt;"&amp;Q27)+COUNTIFS($T$2:$T$41,T27,$Q$2:$Q$41,Q27,$A$2:$A$41,"&lt;"&amp;A27))</x:f>
      </x:c>
    </x:row>
    <x:row r="28" ht="24" customHeight="1">
      <x:c r="A28" s="32" t="str">
        <x:v>КЛ-027</x:v>
      </x:c>
      <x:c r="B28" s="32" t="str">
        <x:v>ООО «ТемпПром»</x:v>
      </x:c>
      <x:c r="C28" s="32" t="str">
        <x:v>Соколова Мария</x:v>
      </x:c>
      <x:c r="D28" s="41" t="n">
        <x:f>COUNTIFS('Покупательские дни'!$A$2:$A$958,A28)</x:f>
        <x:v>14</x:v>
      </x:c>
      <x:c r="E28" s="41" t="n">
        <x:f>D28-1</x:f>
        <x:v>13</x:v>
      </x:c>
      <x:c r="F28" s="48" t="n">
        <x:f>MIN('Покупательские дни'!C568:C581)</x:f>
        <x:v>45240</x:v>
      </x:c>
      <x:c r="G28" s="48" t="n">
        <x:f>MAX('Покупательские дни'!C568:C581)</x:f>
        <x:v>46230</x:v>
      </x:c>
      <x:c r="H28" s="53" t="n">
        <x:f>SUMIFS('Покупательские дни'!$D$2:$D$958,'Покупательские дни'!$A$2:$A$958,A28)</x:f>
        <x:v>4957000</x:v>
      </x:c>
      <x:c r="I28" s="53" t="n">
        <x:f>H28/D28</x:f>
        <x:v>354071.4285714286</x:v>
      </x:c>
      <x:c r="J28" s="47" t="n">
        <x:f>IF(E28=0,"",MEDIAN('Покупательские дни'!H568:H581))</x:f>
        <x:v>90</x:v>
      </x:c>
      <x:c r="K28" s="41" t="n">
        <x:f>$Y$2-G28</x:f>
        <x:v>45</x:v>
      </x:c>
      <x:c r="L28" s="49" t="n">
        <x:f>IF(E28=0,"",K28/J28)</x:f>
        <x:v>0.5</x:v>
      </x:c>
      <x:c r="M28" s="32" t="str">
        <x:f>IF(OR(N28="NOT_ENOUGH_DATA",N28="N/A"),"ИСКЛЮЧЁН",IF(AND(D28&gt;=8,MAX('Покупательские дни'!H579:H581)&lt;=MEDIAN('Покупательские дни'!H569:H578)/2),"РУЧНАЯ ПРОВЕРКА",IF(L28&lt;1.5,"НЕТ",IF(N28="LOW","РУЧНАЯ ПРОВЕРКА","ДА"))))</x:f>
        <x:v>РУЧНАЯ ПРОВЕРКА</x:v>
      </x:c>
      <x:c r="N28" s="32" t="str">
        <x:f>IF(AND(D28&gt;=8,MAX('Покупательские дни'!H579:H581)&lt;=MEDIAN('Покупательские дни'!H569:H578)/2),"MEDIUM",IF(D28&lt;3,"NOT_ENOUGH_DATA",IF(FALSE,"N/A",IF(OR(NOT(ISNUMBER(J28)),J28&lt;=0,K28&lt;0),"NOT_ENOUGH_DATA",IF(AND(D28&gt;=5,(QUARTILE('Покупательские дни'!H568:H581,3)-QUARTILE('Покупательские дни'!H568:H581,1))/J28&lt;=0.25),"HIGH",IF(OR(AND(D28&gt;=3,(QUARTILE('Покупательские дни'!H568:H581,3)-QUARTILE('Покупательские дни'!H568:H581,1))/J28&lt;=0.4),AND(D28&gt;=5,(QUARTILE('Покупательские дни'!H568:H581,3)-QUARTILE('Покупательские дни'!H568:H581,1))/J28&lt;=0.5)),"MEDIUM","LOW"))))))</x:f>
        <x:v>MEDIUM</x:v>
      </x:c>
      <x:c r="O28" s="41" t="str">
        <x:f>IF(M28="ДА",IF(L28&lt;2,1,IF(L28&lt;3,2,3)),"")</x:f>
      </x:c>
      <x:c r="P28" s="32" t="str">
        <x:f>IF(AND(D28&gt;=8,MAX('Покупательские дни'!H579:H581)&lt;=MEDIAN('Покупательские дни'!H569:H578)/2),"Возможное изменение режима; Инструкция!B20; Контекст клиентов!D28",IF(D28&lt;3,"Менее 3 покупок",IF(FALSE,"",IF(OR(NOT(ISNUMBER(J28)),J28&lt;=0,K28&lt;0),"Некорректные даты или медиана",IF(N28="LOW","LOW: исключён из автоматической очереди; ручная проверка","")))))</x:f>
        <x:v>Возможное изменение режима; Инструкция!B20; Контекст клиентов!D28</x:v>
      </x:c>
      <x:c r="Q28" s="53" t="n">
        <x:f>'Экономика 24 мес.'!E28</x:f>
        <x:v>3541000</x:v>
      </x:c>
      <x:c r="R28" s="41" t="n">
        <x:f>'Экономика 24 мес.'!H28</x:f>
        <x:v>0</x:v>
      </x:c>
      <x:c r="S28" s="41" t="str">
        <x:f>IF(M28="ДА",R28+O28+IF(N28="HIGH",2,1),"")</x:f>
      </x:c>
      <x:c r="T28" s="32" t="str">
        <x:f>IF(M28="РУЧНАЯ ПРОВЕРКА","Ручная проверка",IF(M28&lt;&gt;"ДА","",IF(AND(S28&gt;=7,N28="HIGH"),"A",IF(S28&gt;=5,"B","C"))))</x:f>
        <x:v>Ручная проверка</x:v>
      </x:c>
      <x:c r="U28" s="41" t="str">
        <x:f>IF(M28&lt;&gt;"ДА","",1+IF(T28="A",0,COUNTIFS($T$2:$T$41,"A"))+IF(T28="C",COUNTIFS($T$2:$T$41,"B"),0)+COUNTIFS($T$2:$T$41,T28,$Q$2:$Q$41,"&gt;"&amp;Q28)+COUNTIFS($T$2:$T$41,T28,$Q$2:$Q$41,Q28,$A$2:$A$41,"&lt;"&amp;A28))</x:f>
      </x:c>
    </x:row>
    <x:row r="29" ht="24" customHeight="1">
      <x:c r="A29" s="32" t="str">
        <x:v>КЛ-028</x:v>
      </x:c>
      <x:c r="B29" s="32" t="str">
        <x:v>ООО «РостСнаб»</x:v>
      </x:c>
      <x:c r="C29" s="32" t="str">
        <x:v>Кузнецов Павел</x:v>
      </x:c>
      <x:c r="D29" s="41" t="n">
        <x:f>COUNTIFS('Покупательские дни'!$A$2:$A$958,A29)</x:f>
        <x:v>14</x:v>
      </x:c>
      <x:c r="E29" s="41" t="n">
        <x:f>D29-1</x:f>
        <x:v>13</x:v>
      </x:c>
      <x:c r="F29" s="48" t="n">
        <x:f>MIN('Покупательские дни'!C582:C595)</x:f>
        <x:v>45240</x:v>
      </x:c>
      <x:c r="G29" s="48" t="n">
        <x:f>MAX('Покупательские дни'!C582:C595)</x:f>
        <x:v>46230</x:v>
      </x:c>
      <x:c r="H29" s="53" t="n">
        <x:f>SUMIFS('Покупательские дни'!$D$2:$D$958,'Покупательские дни'!$A$2:$A$958,A29)</x:f>
        <x:v>5125000</x:v>
      </x:c>
      <x:c r="I29" s="53" t="n">
        <x:f>H29/D29</x:f>
        <x:v>366071.4285714286</x:v>
      </x:c>
      <x:c r="J29" s="47" t="n">
        <x:f>IF(E29=0,"",MEDIAN('Покупательские дни'!H582:H595))</x:f>
        <x:v>90</x:v>
      </x:c>
      <x:c r="K29" s="41" t="n">
        <x:f>$Y$2-G29</x:f>
        <x:v>45</x:v>
      </x:c>
      <x:c r="L29" s="49" t="n">
        <x:f>IF(E29=0,"",K29/J29)</x:f>
        <x:v>0.5</x:v>
      </x:c>
      <x:c r="M29" s="32" t="str">
        <x:f>IF(OR(N29="NOT_ENOUGH_DATA",N29="N/A"),"ИСКЛЮЧЁН",IF(AND(D29&gt;=8,MAX('Покупательские дни'!H593:H595)&lt;=MEDIAN('Покупательские дни'!H583:H592)/2),"РУЧНАЯ ПРОВЕРКА",IF(L29&lt;1.5,"НЕТ",IF(N29="LOW","РУЧНАЯ ПРОВЕРКА","ДА"))))</x:f>
        <x:v>РУЧНАЯ ПРОВЕРКА</x:v>
      </x:c>
      <x:c r="N29" s="32" t="str">
        <x:f>IF(AND(D29&gt;=8,MAX('Покупательские дни'!H593:H595)&lt;=MEDIAN('Покупательские дни'!H583:H592)/2),"MEDIUM",IF(D29&lt;3,"NOT_ENOUGH_DATA",IF(FALSE,"N/A",IF(OR(NOT(ISNUMBER(J29)),J29&lt;=0,K29&lt;0),"NOT_ENOUGH_DATA",IF(AND(D29&gt;=5,(QUARTILE('Покупательские дни'!H582:H595,3)-QUARTILE('Покупательские дни'!H582:H595,1))/J29&lt;=0.25),"HIGH",IF(OR(AND(D29&gt;=3,(QUARTILE('Покупательские дни'!H582:H595,3)-QUARTILE('Покупательские дни'!H582:H595,1))/J29&lt;=0.4),AND(D29&gt;=5,(QUARTILE('Покупательские дни'!H582:H595,3)-QUARTILE('Покупательские дни'!H582:H595,1))/J29&lt;=0.5)),"MEDIUM","LOW"))))))</x:f>
        <x:v>MEDIUM</x:v>
      </x:c>
      <x:c r="O29" s="41" t="str">
        <x:f>IF(M29="ДА",IF(L29&lt;2,1,IF(L29&lt;3,2,3)),"")</x:f>
      </x:c>
      <x:c r="P29" s="32" t="str">
        <x:f>IF(AND(D29&gt;=8,MAX('Покупательские дни'!H593:H595)&lt;=MEDIAN('Покупательские дни'!H583:H592)/2),"Возможное изменение режима; Инструкция!B20; Контекст клиентов!D29",IF(D29&lt;3,"Менее 3 покупок",IF(FALSE,"",IF(OR(NOT(ISNUMBER(J29)),J29&lt;=0,K29&lt;0),"Некорректные даты или медиана",IF(N29="LOW","LOW: исключён из автоматической очереди; ручная проверка","")))))</x:f>
        <x:v>Возможное изменение режима; Инструкция!B20; Контекст клиентов!D29</x:v>
      </x:c>
      <x:c r="Q29" s="53" t="n">
        <x:f>'Экономика 24 мес.'!E29</x:f>
        <x:v>3661000</x:v>
      </x:c>
      <x:c r="R29" s="41" t="n">
        <x:f>'Экономика 24 мес.'!H29</x:f>
        <x:v>0</x:v>
      </x:c>
      <x:c r="S29" s="41" t="str">
        <x:f>IF(M29="ДА",R29+O29+IF(N29="HIGH",2,1),"")</x:f>
      </x:c>
      <x:c r="T29" s="32" t="str">
        <x:f>IF(M29="РУЧНАЯ ПРОВЕРКА","Ручная проверка",IF(M29&lt;&gt;"ДА","",IF(AND(S29&gt;=7,N29="HIGH"),"A",IF(S29&gt;=5,"B","C"))))</x:f>
        <x:v>Ручная проверка</x:v>
      </x:c>
      <x:c r="U29" s="41" t="str">
        <x:f>IF(M29&lt;&gt;"ДА","",1+IF(T29="A",0,COUNTIFS($T$2:$T$41,"A"))+IF(T29="C",COUNTIFS($T$2:$T$41,"B"),0)+COUNTIFS($T$2:$T$41,T29,$Q$2:$Q$41,"&gt;"&amp;Q29)+COUNTIFS($T$2:$T$41,T29,$Q$2:$Q$41,Q29,$A$2:$A$41,"&lt;"&amp;A29))</x:f>
      </x:c>
    </x:row>
    <x:row r="30" ht="24" customHeight="1">
      <x:c r="A30" s="32" t="str">
        <x:v>КЛ-029</x:v>
      </x:c>
      <x:c r="B30" s="32" t="str">
        <x:v>ООО «ВозвратКомплект»</x:v>
      </x:c>
      <x:c r="C30" s="32" t="str">
        <x:v>Иванова Анна</x:v>
      </x:c>
      <x:c r="D30" s="41" t="n">
        <x:f>COUNTIFS('Покупательские дни'!$A$2:$A$958,A30)</x:f>
        <x:v>34</x:v>
      </x:c>
      <x:c r="E30" s="41" t="n">
        <x:f>D30-1</x:f>
        <x:v>33</x:v>
      </x:c>
      <x:c r="F30" s="48" t="n">
        <x:f>MIN('Покупательские дни'!C596:C629)</x:f>
        <x:v>45195</x:v>
      </x:c>
      <x:c r="G30" s="48" t="n">
        <x:f>MAX('Покупательские дни'!C596:C629)</x:f>
        <x:v>46185</x:v>
      </x:c>
      <x:c r="H30" s="53" t="n">
        <x:f>SUMIFS('Покупательские дни'!$D$2:$D$958,'Покупательские дни'!$A$2:$A$958,A30)</x:f>
        <x:v>3400000</x:v>
      </x:c>
      <x:c r="I30" s="53" t="n">
        <x:f>H30/D30</x:f>
        <x:v>100000</x:v>
      </x:c>
      <x:c r="J30" s="47" t="n">
        <x:f>IF(E30=0,"",MEDIAN('Покупательские дни'!H596:H629))</x:f>
        <x:v>30</x:v>
      </x:c>
      <x:c r="K30" s="41" t="n">
        <x:f>$Y$2-G30</x:f>
        <x:v>90</x:v>
      </x:c>
      <x:c r="L30" s="49" t="n">
        <x:f>IF(E30=0,"",K30/J30)</x:f>
        <x:v>3</x:v>
      </x:c>
      <x:c r="M30" s="32" t="str">
        <x:f>IF(OR(N30="NOT_ENOUGH_DATA",N30="N/A"),"ИСКЛЮЧЁН",IF(AND(D30&gt;=8,MAX('Покупательские дни'!H627:H629)&lt;=MEDIAN('Покупательские дни'!H597:H626)/2),"РУЧНАЯ ПРОВЕРКА",IF(L30&lt;1.5,"НЕТ",IF(N30="LOW","РУЧНАЯ ПРОВЕРКА","ДА"))))</x:f>
        <x:v>ДА</x:v>
      </x:c>
      <x:c r="N30" s="32" t="str">
        <x:f>IF(AND(D30&gt;=8,MAX('Покупательские дни'!H627:H629)&lt;=MEDIAN('Покупательские дни'!H597:H626)/2),"MEDIUM",IF(D30&lt;3,"NOT_ENOUGH_DATA",IF(FALSE,"N/A",IF(OR(NOT(ISNUMBER(J30)),J30&lt;=0,K30&lt;0),"NOT_ENOUGH_DATA",IF(AND(D30&gt;=5,(QUARTILE('Покупательские дни'!H596:H629,3)-QUARTILE('Покупательские дни'!H596:H629,1))/J30&lt;=0.25),"HIGH",IF(OR(AND(D30&gt;=3,(QUARTILE('Покупательские дни'!H596:H629,3)-QUARTILE('Покупательские дни'!H596:H629,1))/J30&lt;=0.4),AND(D30&gt;=5,(QUARTILE('Покупательские дни'!H596:H629,3)-QUARTILE('Покупательские дни'!H596:H629,1))/J30&lt;=0.5)),"MEDIUM","LOW"))))))</x:f>
        <x:v>HIGH</x:v>
      </x:c>
      <x:c r="O30" s="41" t="n">
        <x:f>IF(M30="ДА",IF(L30&lt;2,1,IF(L30&lt;3,2,3)),"")</x:f>
        <x:v>3</x:v>
      </x:c>
      <x:c r="P30" s="32" t="str">
        <x:f>IF(AND(D30&gt;=8,MAX('Покупательские дни'!H627:H629)&lt;=MEDIAN('Покупательские дни'!H597:H626)/2),"Возможное изменение режима; Инструкция!B20; Контекст клиентов!D30",IF(D30&lt;3,"Менее 3 покупок",IF(FALSE,"",IF(OR(NOT(ISNUMBER(J30)),J30&lt;=0,K30&lt;0),"Некорректные даты или медиана",IF(N30="LOW","LOW: исключён из автоматической очереди; ручная проверка","")))))</x:f>
      </x:c>
      <x:c r="Q30" s="53" t="n">
        <x:f>'Экономика 24 мес.'!E30</x:f>
        <x:v>1880000</x:v>
      </x:c>
      <x:c r="R30" s="41" t="n">
        <x:f>'Экономика 24 мес.'!H30</x:f>
        <x:v>2</x:v>
      </x:c>
      <x:c r="S30" s="41" t="n">
        <x:f>IF(M30="ДА",R30+O30+IF(N30="HIGH",2,1),"")</x:f>
        <x:v>7</x:v>
      </x:c>
      <x:c r="T30" s="32" t="str">
        <x:f>IF(M30="РУЧНАЯ ПРОВЕРКА","Ручная проверка",IF(M30&lt;&gt;"ДА","",IF(AND(S30&gt;=7,N30="HIGH"),"A",IF(S30&gt;=5,"B","C"))))</x:f>
        <x:v>A</x:v>
      </x:c>
      <x:c r="U30" s="41" t="n">
        <x:f>IF(M30&lt;&gt;"ДА","",1+IF(T30="A",0,COUNTIFS($T$2:$T$41,"A"))+IF(T30="C",COUNTIFS($T$2:$T$41,"B"),0)+COUNTIFS($T$2:$T$41,T30,$Q$2:$Q$41,"&gt;"&amp;Q30)+COUNTIFS($T$2:$T$41,T30,$Q$2:$Q$41,Q30,$A$2:$A$41,"&lt;"&amp;A30))</x:f>
        <x:v>9</x:v>
      </x:c>
    </x:row>
    <x:row r="31" ht="24" customHeight="1">
      <x:c r="A31" s="32" t="str">
        <x:v>КЛ-030</x:v>
      </x:c>
      <x:c r="B31" s="32" t="str">
        <x:v>ООО «КачествоОпт»</x:v>
      </x:c>
      <x:c r="C31" s="32" t="str">
        <x:v>Петров Илья</x:v>
      </x:c>
      <x:c r="D31" s="41" t="n">
        <x:f>COUNTIFS('Покупательские дни'!$A$2:$A$958,A31)</x:f>
        <x:v>37</x:v>
      </x:c>
      <x:c r="E31" s="41" t="n">
        <x:f>D31-1</x:f>
        <x:v>36</x:v>
      </x:c>
      <x:c r="F31" s="48" t="n">
        <x:f>MIN('Покупательские дни'!C630:C666)</x:f>
        <x:v>45180</x:v>
      </x:c>
      <x:c r="G31" s="48" t="n">
        <x:f>MAX('Покупательские дни'!C630:C666)</x:f>
        <x:v>46260</x:v>
      </x:c>
      <x:c r="H31" s="53" t="n">
        <x:f>SUMIFS('Покупательские дни'!$D$2:$D$958,'Покупательские дни'!$A$2:$A$958,A31)</x:f>
        <x:v>3700000</x:v>
      </x:c>
      <x:c r="I31" s="53" t="n">
        <x:f>H31/D31</x:f>
        <x:v>100000</x:v>
      </x:c>
      <x:c r="J31" s="47" t="n">
        <x:f>IF(E31=0,"",MEDIAN('Покупательские дни'!H630:H666))</x:f>
        <x:v>30</x:v>
      </x:c>
      <x:c r="K31" s="41" t="n">
        <x:f>$Y$2-G31</x:f>
        <x:v>15</x:v>
      </x:c>
      <x:c r="L31" s="49" t="n">
        <x:f>IF(E31=0,"",K31/J31)</x:f>
        <x:v>0.5</x:v>
      </x:c>
      <x:c r="M31" s="32" t="str">
        <x:f>IF(OR(N31="NOT_ENOUGH_DATA",N31="N/A"),"ИСКЛЮЧЁН",IF(AND(D31&gt;=8,MAX('Покупательские дни'!H664:H666)&lt;=MEDIAN('Покупательские дни'!H631:H663)/2),"РУЧНАЯ ПРОВЕРКА",IF(L31&lt;1.5,"НЕТ",IF(N31="LOW","РУЧНАЯ ПРОВЕРКА","ДА"))))</x:f>
        <x:v>НЕТ</x:v>
      </x:c>
      <x:c r="N31" s="32" t="str">
        <x:f>IF(AND(D31&gt;=8,MAX('Покупательские дни'!H664:H666)&lt;=MEDIAN('Покупательские дни'!H631:H663)/2),"MEDIUM",IF(D31&lt;3,"NOT_ENOUGH_DATA",IF(FALSE,"N/A",IF(OR(NOT(ISNUMBER(J31)),J31&lt;=0,K31&lt;0),"NOT_ENOUGH_DATA",IF(AND(D31&gt;=5,(QUARTILE('Покупательские дни'!H630:H666,3)-QUARTILE('Покупательские дни'!H630:H666,1))/J31&lt;=0.25),"HIGH",IF(OR(AND(D31&gt;=3,(QUARTILE('Покупательские дни'!H630:H666,3)-QUARTILE('Покупательские дни'!H630:H666,1))/J31&lt;=0.4),AND(D31&gt;=5,(QUARTILE('Покупательские дни'!H630:H666,3)-QUARTILE('Покупательские дни'!H630:H666,1))/J31&lt;=0.5)),"MEDIUM","LOW"))))))</x:f>
        <x:v>HIGH</x:v>
      </x:c>
      <x:c r="O31" s="41" t="str">
        <x:f>IF(M31="ДА",IF(L31&lt;2,1,IF(L31&lt;3,2,3)),"")</x:f>
      </x:c>
      <x:c r="P31" s="32" t="str">
        <x:f>IF(AND(D31&gt;=8,MAX('Покупательские дни'!H664:H666)&lt;=MEDIAN('Покупательские дни'!H631:H663)/2),"Возможное изменение режима; Инструкция!B20; Контекст клиентов!D31",IF(D31&lt;3,"Менее 3 покупок",IF(FALSE,"",IF(OR(NOT(ISNUMBER(J31)),J31&lt;=0,K31&lt;0),"Некорректные даты или медиана",IF(N31="LOW","LOW: исключён из автоматической очереди; ручная проверка","")))))</x:f>
      </x:c>
      <x:c r="Q31" s="53" t="n">
        <x:f>'Экономика 24 мес.'!E31</x:f>
        <x:v>1500000</x:v>
      </x:c>
      <x:c r="R31" s="41" t="n">
        <x:f>'Экономика 24 мес.'!H31</x:f>
        <x:v>2</x:v>
      </x:c>
      <x:c r="S31" s="41" t="str">
        <x:f>IF(M31="ДА",R31+O31+IF(N31="HIGH",2,1),"")</x:f>
      </x:c>
      <x:c r="T31" s="32" t="str">
        <x:f>IF(M31="РУЧНАЯ ПРОВЕРКА","Ручная проверка",IF(M31&lt;&gt;"ДА","",IF(AND(S31&gt;=7,N31="HIGH"),"A",IF(S31&gt;=5,"B","C"))))</x:f>
      </x:c>
      <x:c r="U31" s="41" t="str">
        <x:f>IF(M31&lt;&gt;"ДА","",1+IF(T31="A",0,COUNTIFS($T$2:$T$41,"A"))+IF(T31="C",COUNTIFS($T$2:$T$41,"B"),0)+COUNTIFS($T$2:$T$41,T31,$Q$2:$Q$41,"&gt;"&amp;Q31)+COUNTIFS($T$2:$T$41,T31,$Q$2:$Q$41,Q31,$A$2:$A$41,"&lt;"&amp;A31))</x:f>
      </x:c>
    </x:row>
    <x:row r="32" ht="24" customHeight="1">
      <x:c r="A32" s="32" t="str">
        <x:v>КЛ-031</x:v>
      </x:c>
      <x:c r="B32" s="32" t="str">
        <x:v>ООО «РеверсСнаб»</x:v>
      </x:c>
      <x:c r="C32" s="32" t="str">
        <x:v>Соколова Мария</x:v>
      </x:c>
      <x:c r="D32" s="41" t="n">
        <x:f>COUNTIFS('Покупательские дни'!$A$2:$A$958,A32)</x:f>
        <x:v>34</x:v>
      </x:c>
      <x:c r="E32" s="41" t="n">
        <x:f>D32-1</x:f>
        <x:v>33</x:v>
      </x:c>
      <x:c r="F32" s="48" t="n">
        <x:f>MIN('Покупательские дни'!C667:C700)</x:f>
        <x:v>45195</x:v>
      </x:c>
      <x:c r="G32" s="48" t="n">
        <x:f>MAX('Покупательские дни'!C667:C700)</x:f>
        <x:v>46185</x:v>
      </x:c>
      <x:c r="H32" s="53" t="n">
        <x:f>SUMIFS('Покупательские дни'!$D$2:$D$958,'Покупательские дни'!$A$2:$A$958,A32)</x:f>
        <x:v>3400000</x:v>
      </x:c>
      <x:c r="I32" s="53" t="n">
        <x:f>H32/D32</x:f>
        <x:v>100000</x:v>
      </x:c>
      <x:c r="J32" s="47" t="n">
        <x:f>IF(E32=0,"",MEDIAN('Покупательские дни'!H667:H700))</x:f>
        <x:v>30</x:v>
      </x:c>
      <x:c r="K32" s="41" t="n">
        <x:f>$Y$2-G32</x:f>
        <x:v>90</x:v>
      </x:c>
      <x:c r="L32" s="49" t="n">
        <x:f>IF(E32=0,"",K32/J32)</x:f>
        <x:v>3</x:v>
      </x:c>
      <x:c r="M32" s="32" t="str">
        <x:f>IF(OR(N32="NOT_ENOUGH_DATA",N32="N/A"),"ИСКЛЮЧЁН",IF(AND(D32&gt;=8,MAX('Покупательские дни'!H698:H700)&lt;=MEDIAN('Покупательские дни'!H668:H697)/2),"РУЧНАЯ ПРОВЕРКА",IF(L32&lt;1.5,"НЕТ",IF(N32="LOW","РУЧНАЯ ПРОВЕРКА","ДА"))))</x:f>
        <x:v>ДА</x:v>
      </x:c>
      <x:c r="N32" s="32" t="str">
        <x:f>IF(AND(D32&gt;=8,MAX('Покупательские дни'!H698:H700)&lt;=MEDIAN('Покупательские дни'!H668:H697)/2),"MEDIUM",IF(D32&lt;3,"NOT_ENOUGH_DATA",IF(FALSE,"N/A",IF(OR(NOT(ISNUMBER(J32)),J32&lt;=0,K32&lt;0),"NOT_ENOUGH_DATA",IF(AND(D32&gt;=5,(QUARTILE('Покупательские дни'!H667:H700,3)-QUARTILE('Покупательские дни'!H667:H700,1))/J32&lt;=0.25),"HIGH",IF(OR(AND(D32&gt;=3,(QUARTILE('Покупательские дни'!H667:H700,3)-QUARTILE('Покупательские дни'!H667:H700,1))/J32&lt;=0.4),AND(D32&gt;=5,(QUARTILE('Покупательские дни'!H667:H700,3)-QUARTILE('Покупательские дни'!H667:H700,1))/J32&lt;=0.5)),"MEDIUM","LOW"))))))</x:f>
        <x:v>HIGH</x:v>
      </x:c>
      <x:c r="O32" s="41" t="n">
        <x:f>IF(M32="ДА",IF(L32&lt;2,1,IF(L32&lt;3,2,3)),"")</x:f>
        <x:v>3</x:v>
      </x:c>
      <x:c r="P32" s="32" t="str">
        <x:f>IF(AND(D32&gt;=8,MAX('Покупательские дни'!H698:H700)&lt;=MEDIAN('Покупательские дни'!H668:H697)/2),"Возможное изменение режима; Инструкция!B20; Контекст клиентов!D32",IF(D32&lt;3,"Менее 3 покупок",IF(FALSE,"",IF(OR(NOT(ISNUMBER(J32)),J32&lt;=0,K32&lt;0),"Некорректные даты или медиана",IF(N32="LOW","LOW: исключён из автоматической очереди; ручная проверка","")))))</x:f>
      </x:c>
      <x:c r="Q32" s="53" t="n">
        <x:f>'Экономика 24 мес.'!E32</x:f>
        <x:v>1975000</x:v>
      </x:c>
      <x:c r="R32" s="41" t="n">
        <x:f>'Экономика 24 мес.'!H32</x:f>
        <x:v>2</x:v>
      </x:c>
      <x:c r="S32" s="41" t="n">
        <x:f>IF(M32="ДА",R32+O32+IF(N32="HIGH",2,1),"")</x:f>
        <x:v>7</x:v>
      </x:c>
      <x:c r="T32" s="32" t="str">
        <x:f>IF(M32="РУЧНАЯ ПРОВЕРКА","Ручная проверка",IF(M32&lt;&gt;"ДА","",IF(AND(S32&gt;=7,N32="HIGH"),"A",IF(S32&gt;=5,"B","C"))))</x:f>
        <x:v>A</x:v>
      </x:c>
      <x:c r="U32" s="41" t="n">
        <x:f>IF(M32&lt;&gt;"ДА","",1+IF(T32="A",0,COUNTIFS($T$2:$T$41,"A"))+IF(T32="C",COUNTIFS($T$2:$T$41,"B"),0)+COUNTIFS($T$2:$T$41,T32,$Q$2:$Q$41,"&gt;"&amp;Q32)+COUNTIFS($T$2:$T$41,T32,$Q$2:$Q$41,Q32,$A$2:$A$41,"&lt;"&amp;A32))</x:f>
        <x:v>8</x:v>
      </x:c>
    </x:row>
    <x:row r="33" ht="24" customHeight="1">
      <x:c r="A33" s="32" t="str">
        <x:v>КЛ-032</x:v>
      </x:c>
      <x:c r="B33" s="32" t="str">
        <x:v>ООО «ДеньКомплект»</x:v>
      </x:c>
      <x:c r="C33" s="32" t="str">
        <x:v>Кузнецов Павел</x:v>
      </x:c>
      <x:c r="D33" s="41" t="n">
        <x:f>COUNTIFS('Покупательские дни'!$A$2:$A$958,A33)</x:f>
        <x:v>37</x:v>
      </x:c>
      <x:c r="E33" s="41" t="n">
        <x:f>D33-1</x:f>
        <x:v>36</x:v>
      </x:c>
      <x:c r="F33" s="48" t="n">
        <x:f>MIN('Покупательские дни'!C701:C737)</x:f>
        <x:v>45180</x:v>
      </x:c>
      <x:c r="G33" s="48" t="n">
        <x:f>MAX('Покупательские дни'!C701:C737)</x:f>
        <x:v>46260</x:v>
      </x:c>
      <x:c r="H33" s="53" t="n">
        <x:f>SUMIFS('Покупательские дни'!$D$2:$D$958,'Покупательские дни'!$A$2:$A$958,A33)</x:f>
        <x:v>17470800</x:v>
      </x:c>
      <x:c r="I33" s="53" t="n">
        <x:f>H33/D33</x:f>
        <x:v>472183.7837837838</x:v>
      </x:c>
      <x:c r="J33" s="47" t="n">
        <x:f>IF(E33=0,"",MEDIAN('Покупательские дни'!H701:H737))</x:f>
        <x:v>30</x:v>
      </x:c>
      <x:c r="K33" s="41" t="n">
        <x:f>$Y$2-G33</x:f>
        <x:v>15</x:v>
      </x:c>
      <x:c r="L33" s="49" t="n">
        <x:f>IF(E33=0,"",K33/J33)</x:f>
        <x:v>0.5</x:v>
      </x:c>
      <x:c r="M33" s="32" t="str">
        <x:f>IF(OR(N33="NOT_ENOUGH_DATA",N33="N/A"),"ИСКЛЮЧЁН",IF(AND(D33&gt;=8,MAX('Покупательские дни'!H735:H737)&lt;=MEDIAN('Покупательские дни'!H702:H734)/2),"РУЧНАЯ ПРОВЕРКА",IF(L33&lt;1.5,"НЕТ",IF(N33="LOW","РУЧНАЯ ПРОВЕРКА","ДА"))))</x:f>
        <x:v>НЕТ</x:v>
      </x:c>
      <x:c r="N33" s="32" t="str">
        <x:f>IF(AND(D33&gt;=8,MAX('Покупательские дни'!H735:H737)&lt;=MEDIAN('Покупательские дни'!H702:H734)/2),"MEDIUM",IF(D33&lt;3,"NOT_ENOUGH_DATA",IF(FALSE,"N/A",IF(OR(NOT(ISNUMBER(J33)),J33&lt;=0,K33&lt;0),"NOT_ENOUGH_DATA",IF(AND(D33&gt;=5,(QUARTILE('Покупательские дни'!H701:H737,3)-QUARTILE('Покупательские дни'!H701:H737,1))/J33&lt;=0.25),"HIGH",IF(OR(AND(D33&gt;=3,(QUARTILE('Покупательские дни'!H701:H737,3)-QUARTILE('Покупательские дни'!H701:H737,1))/J33&lt;=0.4),AND(D33&gt;=5,(QUARTILE('Покупательские дни'!H701:H737,3)-QUARTILE('Покупательские дни'!H701:H737,1))/J33&lt;=0.5)),"MEDIUM","LOW"))))))</x:f>
        <x:v>HIGH</x:v>
      </x:c>
      <x:c r="O33" s="41" t="str">
        <x:f>IF(M33="ДА",IF(L33&lt;2,1,IF(L33&lt;3,2,3)),"")</x:f>
      </x:c>
      <x:c r="P33" s="32" t="str">
        <x:f>IF(AND(D33&gt;=8,MAX('Покупательские дни'!H735:H737)&lt;=MEDIAN('Покупательские дни'!H702:H734)/2),"Возможное изменение режима; Инструкция!B20; Контекст клиентов!D33",IF(D33&lt;3,"Менее 3 покупок",IF(FALSE,"",IF(OR(NOT(ISNUMBER(J33)),J33&lt;=0,K33&lt;0),"Некорректные даты или медиана",IF(N33="LOW","LOW: исключён из автоматической очереди; ручная проверка","")))))</x:f>
      </x:c>
      <x:c r="Q33" s="53" t="n">
        <x:f>'Экономика 24 мес.'!E33</x:f>
        <x:v>11260800</x:v>
      </x:c>
      <x:c r="R33" s="41" t="n">
        <x:f>'Экономика 24 мес.'!H33</x:f>
        <x:v>3</x:v>
      </x:c>
      <x:c r="S33" s="41" t="str">
        <x:f>IF(M33="ДА",R33+O33+IF(N33="HIGH",2,1),"")</x:f>
      </x:c>
      <x:c r="T33" s="32" t="str">
        <x:f>IF(M33="РУЧНАЯ ПРОВЕРКА","Ручная проверка",IF(M33&lt;&gt;"ДА","",IF(AND(S33&gt;=7,N33="HIGH"),"A",IF(S33&gt;=5,"B","C"))))</x:f>
      </x:c>
      <x:c r="U33" s="41" t="str">
        <x:f>IF(M33&lt;&gt;"ДА","",1+IF(T33="A",0,COUNTIFS($T$2:$T$41,"A"))+IF(T33="C",COUNTIFS($T$2:$T$41,"B"),0)+COUNTIFS($T$2:$T$41,T33,$Q$2:$Q$41,"&gt;"&amp;Q33)+COUNTIFS($T$2:$T$41,T33,$Q$2:$Q$41,Q33,$A$2:$A$41,"&lt;"&amp;A33))</x:f>
      </x:c>
    </x:row>
    <x:row r="34" ht="24" customHeight="1">
      <x:c r="A34" s="32" t="str">
        <x:v>КЛ-033</x:v>
      </x:c>
      <x:c r="B34" s="32" t="str">
        <x:v>ООО «МультиПоставка»</x:v>
      </x:c>
      <x:c r="C34" s="32" t="str">
        <x:v>Иванова Анна</x:v>
      </x:c>
      <x:c r="D34" s="41" t="n">
        <x:f>COUNTIFS('Покупательские дни'!$A$2:$A$958,A34)</x:f>
        <x:v>35</x:v>
      </x:c>
      <x:c r="E34" s="41" t="n">
        <x:f>D34-1</x:f>
        <x:v>34</x:v>
      </x:c>
      <x:c r="F34" s="48" t="n">
        <x:f>MIN('Покупательские дни'!C738:C772)</x:f>
        <x:v>45180</x:v>
      </x:c>
      <x:c r="G34" s="48" t="n">
        <x:f>MAX('Покупательские дни'!C738:C772)</x:f>
        <x:v>46200</x:v>
      </x:c>
      <x:c r="H34" s="53" t="n">
        <x:f>SUMIFS('Покупательские дни'!$D$2:$D$958,'Покупательские дни'!$A$2:$A$958,A34)</x:f>
        <x:v>16955800</x:v>
      </x:c>
      <x:c r="I34" s="53" t="n">
        <x:f>H34/D34</x:f>
        <x:v>484451.4285714286</x:v>
      </x:c>
      <x:c r="J34" s="47" t="n">
        <x:f>IF(E34=0,"",MEDIAN('Покупательские дни'!H738:H772))</x:f>
        <x:v>30</x:v>
      </x:c>
      <x:c r="K34" s="41" t="n">
        <x:f>$Y$2-G34</x:f>
        <x:v>75</x:v>
      </x:c>
      <x:c r="L34" s="49" t="n">
        <x:f>IF(E34=0,"",K34/J34)</x:f>
        <x:v>2.5</x:v>
      </x:c>
      <x:c r="M34" s="32" t="str">
        <x:f>IF(OR(N34="NOT_ENOUGH_DATA",N34="N/A"),"ИСКЛЮЧЁН",IF(AND(D34&gt;=8,MAX('Покупательские дни'!H770:H772)&lt;=MEDIAN('Покупательские дни'!H739:H769)/2),"РУЧНАЯ ПРОВЕРКА",IF(L34&lt;1.5,"НЕТ",IF(N34="LOW","РУЧНАЯ ПРОВЕРКА","ДА"))))</x:f>
        <x:v>ДА</x:v>
      </x:c>
      <x:c r="N34" s="32" t="str">
        <x:f>IF(AND(D34&gt;=8,MAX('Покупательские дни'!H770:H772)&lt;=MEDIAN('Покупательские дни'!H739:H769)/2),"MEDIUM",IF(D34&lt;3,"NOT_ENOUGH_DATA",IF(FALSE,"N/A",IF(OR(NOT(ISNUMBER(J34)),J34&lt;=0,K34&lt;0),"NOT_ENOUGH_DATA",IF(AND(D34&gt;=5,(QUARTILE('Покупательские дни'!H738:H772,3)-QUARTILE('Покупательские дни'!H738:H772,1))/J34&lt;=0.25),"HIGH",IF(OR(AND(D34&gt;=3,(QUARTILE('Покупательские дни'!H738:H772,3)-QUARTILE('Покупательские дни'!H738:H772,1))/J34&lt;=0.4),AND(D34&gt;=5,(QUARTILE('Покупательские дни'!H738:H772,3)-QUARTILE('Покупательские дни'!H738:H772,1))/J34&lt;=0.5)),"MEDIUM","LOW"))))))</x:f>
        <x:v>HIGH</x:v>
      </x:c>
      <x:c r="O34" s="41" t="n">
        <x:f>IF(M34="ДА",IF(L34&lt;2,1,IF(L34&lt;3,2,3)),"")</x:f>
        <x:v>2</x:v>
      </x:c>
      <x:c r="P34" s="32" t="str">
        <x:f>IF(AND(D34&gt;=8,MAX('Покупательские дни'!H770:H772)&lt;=MEDIAN('Покупательские дни'!H739:H769)/2),"Возможное изменение режима; Инструкция!B20; Контекст клиентов!D34",IF(D34&lt;3,"Менее 3 покупок",IF(FALSE,"",IF(OR(NOT(ISNUMBER(J34)),J34&lt;=0,K34&lt;0),"Некорректные даты или медиана",IF(N34="LOW","LOW: исключён из автоматической очереди; ручная проверка","")))))</x:f>
      </x:c>
      <x:c r="Q34" s="53" t="n">
        <x:f>'Экономика 24 мес.'!E34</x:f>
        <x:v>10565800</x:v>
      </x:c>
      <x:c r="R34" s="41" t="n">
        <x:f>'Экономика 24 мес.'!H34</x:f>
        <x:v>3</x:v>
      </x:c>
      <x:c r="S34" s="41" t="n">
        <x:f>IF(M34="ДА",R34+O34+IF(N34="HIGH",2,1),"")</x:f>
        <x:v>7</x:v>
      </x:c>
      <x:c r="T34" s="32" t="str">
        <x:f>IF(M34="РУЧНАЯ ПРОВЕРКА","Ручная проверка",IF(M34&lt;&gt;"ДА","",IF(AND(S34&gt;=7,N34="HIGH"),"A",IF(S34&gt;=5,"B","C"))))</x:f>
        <x:v>A</x:v>
      </x:c>
      <x:c r="U34" s="41" t="n">
        <x:f>IF(M34&lt;&gt;"ДА","",1+IF(T34="A",0,COUNTIFS($T$2:$T$41,"A"))+IF(T34="C",COUNTIFS($T$2:$T$41,"B"),0)+COUNTIFS($T$2:$T$41,T34,$Q$2:$Q$41,"&gt;"&amp;Q34)+COUNTIFS($T$2:$T$41,T34,$Q$2:$Q$41,Q34,$A$2:$A$41,"&lt;"&amp;A34))</x:f>
        <x:v>1</x:v>
      </x:c>
    </x:row>
    <x:row r="35" ht="24" customHeight="1">
      <x:c r="A35" s="32" t="str">
        <x:v>КЛ-034</x:v>
      </x:c>
      <x:c r="B35" s="32" t="str">
        <x:v>ООО «ПеременныйРитм»</x:v>
      </x:c>
      <x:c r="C35" s="32" t="str">
        <x:v>Петров Илья</x:v>
      </x:c>
      <x:c r="D35" s="41" t="n">
        <x:f>COUNTIFS('Покупательские дни'!$A$2:$A$958,A35)</x:f>
        <x:v>17</x:v>
      </x:c>
      <x:c r="E35" s="41" t="n">
        <x:f>D35-1</x:f>
        <x:v>16</x:v>
      </x:c>
      <x:c r="F35" s="48" t="n">
        <x:f>MIN('Покупательские дни'!C773:C789)</x:f>
        <x:v>45185</x:v>
      </x:c>
      <x:c r="G35" s="48" t="n">
        <x:f>MAX('Покупательские дни'!C773:C789)</x:f>
        <x:v>46095</x:v>
      </x:c>
      <x:c r="H35" s="53" t="n">
        <x:f>SUMIFS('Покупательские дни'!$D$2:$D$958,'Покупательские дни'!$A$2:$A$958,A35)</x:f>
        <x:v>7447000</x:v>
      </x:c>
      <x:c r="I35" s="53" t="n">
        <x:f>H35/D35</x:f>
        <x:v>438058.82352941175</x:v>
      </x:c>
      <x:c r="J35" s="47" t="n">
        <x:f>IF(E35=0,"",MEDIAN('Покупательские дни'!H773:H789))</x:f>
        <x:v>42.5</x:v>
      </x:c>
      <x:c r="K35" s="41" t="n">
        <x:f>$Y$2-G35</x:f>
        <x:v>180</x:v>
      </x:c>
      <x:c r="L35" s="49" t="n">
        <x:f>IF(E35=0,"",K35/J35)</x:f>
        <x:v>4.235294117647059</x:v>
      </x:c>
      <x:c r="M35" s="32" t="str">
        <x:f>IF(OR(N35="NOT_ENOUGH_DATA",N35="N/A"),"ИСКЛЮЧЁН",IF(AND(D35&gt;=8,MAX('Покупательские дни'!H787:H789)&lt;=MEDIAN('Покупательские дни'!H774:H786)/2),"РУЧНАЯ ПРОВЕРКА",IF(L35&lt;1.5,"НЕТ",IF(N35="LOW","РУЧНАЯ ПРОВЕРКА","ДА"))))</x:f>
        <x:v>РУЧНАЯ ПРОВЕРКА</x:v>
      </x:c>
      <x:c r="N35" s="32" t="str">
        <x:f>IF(AND(D35&gt;=8,MAX('Покупательские дни'!H787:H789)&lt;=MEDIAN('Покупательские дни'!H774:H786)/2),"MEDIUM",IF(D35&lt;3,"NOT_ENOUGH_DATA",IF(FALSE,"N/A",IF(OR(NOT(ISNUMBER(J35)),J35&lt;=0,K35&lt;0),"NOT_ENOUGH_DATA",IF(AND(D35&gt;=5,(QUARTILE('Покупательские дни'!H773:H789,3)-QUARTILE('Покупательские дни'!H773:H789,1))/J35&lt;=0.25),"HIGH",IF(OR(AND(D35&gt;=3,(QUARTILE('Покупательские дни'!H773:H789,3)-QUARTILE('Покупательские дни'!H773:H789,1))/J35&lt;=0.4),AND(D35&gt;=5,(QUARTILE('Покупательские дни'!H773:H789,3)-QUARTILE('Покупательские дни'!H773:H789,1))/J35&lt;=0.5)),"MEDIUM","LOW"))))))</x:f>
        <x:v>LOW</x:v>
      </x:c>
      <x:c r="O35" s="41" t="str">
        <x:f>IF(M35="ДА",IF(L35&lt;2,1,IF(L35&lt;3,2,3)),"")</x:f>
      </x:c>
      <x:c r="P35" s="32" t="str">
        <x:f>IF(AND(D35&gt;=8,MAX('Покупательские дни'!H787:H789)&lt;=MEDIAN('Покупательские дни'!H774:H786)/2),"Возможное изменение режима; Инструкция!B20; Контекст клиентов!D35",IF(D35&lt;3,"Менее 3 покупок",IF(FALSE,"",IF(OR(NOT(ISNUMBER(J35)),J35&lt;=0,K35&lt;0),"Некорректные даты или медиана",IF(N35="LOW","LOW: исключён из автоматической очереди; ручная проверка","")))))</x:f>
        <x:v>LOW: исключён из автоматической очереди; ручная проверка</x:v>
      </x:c>
      <x:c r="Q35" s="53" t="n">
        <x:f>'Экономика 24 мес.'!E35</x:f>
        <x:v>4381000</x:v>
      </x:c>
      <x:c r="R35" s="41" t="n">
        <x:f>'Экономика 24 мес.'!H35</x:f>
        <x:v>0</x:v>
      </x:c>
      <x:c r="S35" s="41" t="str">
        <x:f>IF(M35="ДА",R35+O35+IF(N35="HIGH",2,1),"")</x:f>
      </x:c>
      <x:c r="T35" s="32" t="str">
        <x:f>IF(M35="РУЧНАЯ ПРОВЕРКА","Ручная проверка",IF(M35&lt;&gt;"ДА","",IF(AND(S35&gt;=7,N35="HIGH"),"A",IF(S35&gt;=5,"B","C"))))</x:f>
        <x:v>Ручная проверка</x:v>
      </x:c>
      <x:c r="U35" s="41" t="str">
        <x:f>IF(M35&lt;&gt;"ДА","",1+IF(T35="A",0,COUNTIFS($T$2:$T$41,"A"))+IF(T35="C",COUNTIFS($T$2:$T$41,"B"),0)+COUNTIFS($T$2:$T$41,T35,$Q$2:$Q$41,"&gt;"&amp;Q35)+COUNTIFS($T$2:$T$41,T35,$Q$2:$Q$41,Q35,$A$2:$A$41,"&lt;"&amp;A35))</x:f>
      </x:c>
    </x:row>
    <x:row r="36" ht="24" customHeight="1">
      <x:c r="A36" s="32" t="str">
        <x:v>КЛ-035</x:v>
      </x:c>
      <x:c r="B36" s="32" t="str">
        <x:v>ООО «НеритмСнаб»</x:v>
      </x:c>
      <x:c r="C36" s="32" t="str">
        <x:v>Соколова Мария</x:v>
      </x:c>
      <x:c r="D36" s="41" t="n">
        <x:f>COUNTIFS('Покупательские дни'!$A$2:$A$958,A36)</x:f>
        <x:v>17</x:v>
      </x:c>
      <x:c r="E36" s="41" t="n">
        <x:f>D36-1</x:f>
        <x:v>16</x:v>
      </x:c>
      <x:c r="F36" s="48" t="n">
        <x:f>MIN('Покупательские дни'!C790:C806)</x:f>
        <x:v>45185</x:v>
      </x:c>
      <x:c r="G36" s="48" t="n">
        <x:f>MAX('Покупательские дни'!C790:C806)</x:f>
        <x:v>46095</x:v>
      </x:c>
      <x:c r="H36" s="53" t="n">
        <x:f>SUMIFS('Покупательские дни'!$D$2:$D$958,'Покупательские дни'!$A$2:$A$958,A36)</x:f>
        <x:v>7651000</x:v>
      </x:c>
      <x:c r="I36" s="53" t="n">
        <x:f>H36/D36</x:f>
        <x:v>450058.82352941175</x:v>
      </x:c>
      <x:c r="J36" s="47" t="n">
        <x:f>IF(E36=0,"",MEDIAN('Покупательские дни'!H790:H806))</x:f>
        <x:v>42.5</x:v>
      </x:c>
      <x:c r="K36" s="41" t="n">
        <x:f>$Y$2-G36</x:f>
        <x:v>180</x:v>
      </x:c>
      <x:c r="L36" s="49" t="n">
        <x:f>IF(E36=0,"",K36/J36)</x:f>
        <x:v>4.235294117647059</x:v>
      </x:c>
      <x:c r="M36" s="32" t="str">
        <x:f>IF(OR(N36="NOT_ENOUGH_DATA",N36="N/A"),"ИСКЛЮЧЁН",IF(AND(D36&gt;=8,MAX('Покупательские дни'!H804:H806)&lt;=MEDIAN('Покупательские дни'!H791:H803)/2),"РУЧНАЯ ПРОВЕРКА",IF(L36&lt;1.5,"НЕТ",IF(N36="LOW","РУЧНАЯ ПРОВЕРКА","ДА"))))</x:f>
        <x:v>РУЧНАЯ ПРОВЕРКА</x:v>
      </x:c>
      <x:c r="N36" s="32" t="str">
        <x:f>IF(AND(D36&gt;=8,MAX('Покупательские дни'!H804:H806)&lt;=MEDIAN('Покупательские дни'!H791:H803)/2),"MEDIUM",IF(D36&lt;3,"NOT_ENOUGH_DATA",IF(FALSE,"N/A",IF(OR(NOT(ISNUMBER(J36)),J36&lt;=0,K36&lt;0),"NOT_ENOUGH_DATA",IF(AND(D36&gt;=5,(QUARTILE('Покупательские дни'!H790:H806,3)-QUARTILE('Покупательские дни'!H790:H806,1))/J36&lt;=0.25),"HIGH",IF(OR(AND(D36&gt;=3,(QUARTILE('Покупательские дни'!H790:H806,3)-QUARTILE('Покупательские дни'!H790:H806,1))/J36&lt;=0.4),AND(D36&gt;=5,(QUARTILE('Покупательские дни'!H790:H806,3)-QUARTILE('Покупательские дни'!H790:H806,1))/J36&lt;=0.5)),"MEDIUM","LOW"))))))</x:f>
        <x:v>LOW</x:v>
      </x:c>
      <x:c r="O36" s="41" t="str">
        <x:f>IF(M36="ДА",IF(L36&lt;2,1,IF(L36&lt;3,2,3)),"")</x:f>
      </x:c>
      <x:c r="P36" s="32" t="str">
        <x:f>IF(AND(D36&gt;=8,MAX('Покупательские дни'!H804:H806)&lt;=MEDIAN('Покупательские дни'!H791:H803)/2),"Возможное изменение режима; Инструкция!B20; Контекст клиентов!D36",IF(D36&lt;3,"Менее 3 покупок",IF(FALSE,"",IF(OR(NOT(ISNUMBER(J36)),J36&lt;=0,K36&lt;0),"Некорректные даты или медиана",IF(N36="LOW","LOW: исключён из автоматической очереди; ручная проверка","")))))</x:f>
        <x:v>LOW: исключён из автоматической очереди; ручная проверка</x:v>
      </x:c>
      <x:c r="Q36" s="53" t="n">
        <x:f>'Экономика 24 мес.'!E36</x:f>
        <x:v>4050000</x:v>
      </x:c>
      <x:c r="R36" s="41" t="n">
        <x:f>'Экономика 24 мес.'!H36</x:f>
        <x:v>0</x:v>
      </x:c>
      <x:c r="S36" s="41" t="str">
        <x:f>IF(M36="ДА",R36+O36+IF(N36="HIGH",2,1),"")</x:f>
      </x:c>
      <x:c r="T36" s="32" t="str">
        <x:f>IF(M36="РУЧНАЯ ПРОВЕРКА","Ручная проверка",IF(M36&lt;&gt;"ДА","",IF(AND(S36&gt;=7,N36="HIGH"),"A",IF(S36&gt;=5,"B","C"))))</x:f>
        <x:v>Ручная проверка</x:v>
      </x:c>
      <x:c r="U36" s="41" t="str">
        <x:f>IF(M36&lt;&gt;"ДА","",1+IF(T36="A",0,COUNTIFS($T$2:$T$41,"A"))+IF(T36="C",COUNTIFS($T$2:$T$41,"B"),0)+COUNTIFS($T$2:$T$41,T36,$Q$2:$Q$41,"&gt;"&amp;Q36)+COUNTIFS($T$2:$T$41,T36,$Q$2:$Q$41,Q36,$A$2:$A$41,"&lt;"&amp;A36))</x:f>
      </x:c>
    </x:row>
    <x:row r="37" ht="24" customHeight="1">
      <x:c r="A37" s="32" t="str">
        <x:v>КЛ-036</x:v>
      </x:c>
      <x:c r="B37" s="32" t="str">
        <x:v>ООО «РазовыйПоток»</x:v>
      </x:c>
      <x:c r="C37" s="32" t="str">
        <x:v>Кузнецов Павел</x:v>
      </x:c>
      <x:c r="D37" s="41" t="n">
        <x:f>COUNTIFS('Покупательские дни'!$A$2:$A$958,A37)</x:f>
        <x:v>17</x:v>
      </x:c>
      <x:c r="E37" s="41" t="n">
        <x:f>D37-1</x:f>
        <x:v>16</x:v>
      </x:c>
      <x:c r="F37" s="48" t="n">
        <x:f>MIN('Покупательские дни'!C807:C823)</x:f>
        <x:v>45185</x:v>
      </x:c>
      <x:c r="G37" s="48" t="n">
        <x:f>MAX('Покупательские дни'!C807:C823)</x:f>
        <x:v>46095</x:v>
      </x:c>
      <x:c r="H37" s="53" t="n">
        <x:f>SUMIFS('Покупательские дни'!$D$2:$D$958,'Покупательские дни'!$A$2:$A$958,A37)</x:f>
        <x:v>7855000</x:v>
      </x:c>
      <x:c r="I37" s="53" t="n">
        <x:f>H37/D37</x:f>
        <x:v>462058.82352941175</x:v>
      </x:c>
      <x:c r="J37" s="47" t="n">
        <x:f>IF(E37=0,"",MEDIAN('Покупательские дни'!H807:H823))</x:f>
        <x:v>42.5</x:v>
      </x:c>
      <x:c r="K37" s="41" t="n">
        <x:f>$Y$2-G37</x:f>
        <x:v>180</x:v>
      </x:c>
      <x:c r="L37" s="49" t="n">
        <x:f>IF(E37=0,"",K37/J37)</x:f>
        <x:v>4.235294117647059</x:v>
      </x:c>
      <x:c r="M37" s="32" t="str">
        <x:f>IF(OR(N37="NOT_ENOUGH_DATA",N37="N/A"),"ИСКЛЮЧЁН",IF(AND(D37&gt;=8,MAX('Покупательские дни'!H821:H823)&lt;=MEDIAN('Покупательские дни'!H808:H820)/2),"РУЧНАЯ ПРОВЕРКА",IF(L37&lt;1.5,"НЕТ",IF(N37="LOW","РУЧНАЯ ПРОВЕРКА","ДА"))))</x:f>
        <x:v>РУЧНАЯ ПРОВЕРКА</x:v>
      </x:c>
      <x:c r="N37" s="32" t="str">
        <x:f>IF(AND(D37&gt;=8,MAX('Покупательские дни'!H821:H823)&lt;=MEDIAN('Покупательские дни'!H808:H820)/2),"MEDIUM",IF(D37&lt;3,"NOT_ENOUGH_DATA",IF(FALSE,"N/A",IF(OR(NOT(ISNUMBER(J37)),J37&lt;=0,K37&lt;0),"NOT_ENOUGH_DATA",IF(AND(D37&gt;=5,(QUARTILE('Покупательские дни'!H807:H823,3)-QUARTILE('Покупательские дни'!H807:H823,1))/J37&lt;=0.25),"HIGH",IF(OR(AND(D37&gt;=3,(QUARTILE('Покупательские дни'!H807:H823,3)-QUARTILE('Покупательские дни'!H807:H823,1))/J37&lt;=0.4),AND(D37&gt;=5,(QUARTILE('Покупательские дни'!H807:H823,3)-QUARTILE('Покупательские дни'!H807:H823,1))/J37&lt;=0.5)),"MEDIUM","LOW"))))))</x:f>
        <x:v>LOW</x:v>
      </x:c>
      <x:c r="O37" s="41" t="str">
        <x:f>IF(M37="ДА",IF(L37&lt;2,1,IF(L37&lt;3,2,3)),"")</x:f>
      </x:c>
      <x:c r="P37" s="32" t="str">
        <x:f>IF(AND(D37&gt;=8,MAX('Покупательские дни'!H821:H823)&lt;=MEDIAN('Покупательские дни'!H808:H820)/2),"Возможное изменение режима; Инструкция!B20; Контекст клиентов!D37",IF(D37&lt;3,"Менее 3 покупок",IF(FALSE,"",IF(OR(NOT(ISNUMBER(J37)),J37&lt;=0,K37&lt;0),"Некорректные даты или медиана",IF(N37="LOW","LOW: исключён из автоматической очереди; ручная проверка","")))))</x:f>
        <x:v>LOW: исключён из автоматической очереди; ручная проверка</x:v>
      </x:c>
      <x:c r="Q37" s="53" t="n">
        <x:f>'Экономика 24 мес.'!E37</x:f>
        <x:v>5544000</x:v>
      </x:c>
      <x:c r="R37" s="41" t="n">
        <x:f>'Экономика 24 мес.'!H37</x:f>
        <x:v>0</x:v>
      </x:c>
      <x:c r="S37" s="41" t="str">
        <x:f>IF(M37="ДА",R37+O37+IF(N37="HIGH",2,1),"")</x:f>
      </x:c>
      <x:c r="T37" s="32" t="str">
        <x:f>IF(M37="РУЧНАЯ ПРОВЕРКА","Ручная проверка",IF(M37&lt;&gt;"ДА","",IF(AND(S37&gt;=7,N37="HIGH"),"A",IF(S37&gt;=5,"B","C"))))</x:f>
        <x:v>Ручная проверка</x:v>
      </x:c>
      <x:c r="U37" s="41" t="str">
        <x:f>IF(M37&lt;&gt;"ДА","",1+IF(T37="A",0,COUNTIFS($T$2:$T$41,"A"))+IF(T37="C",COUNTIFS($T$2:$T$41,"B"),0)+COUNTIFS($T$2:$T$41,T37,$Q$2:$Q$41,"&gt;"&amp;Q37)+COUNTIFS($T$2:$T$41,T37,$Q$2:$Q$41,Q37,$A$2:$A$41,"&lt;"&amp;A37))</x:f>
      </x:c>
    </x:row>
    <x:row r="38" ht="24" customHeight="1">
      <x:c r="A38" s="32" t="str">
        <x:v>КЛ-037</x:v>
      </x:c>
      <x:c r="B38" s="32" t="str">
        <x:v>ООО «АтлантПром»</x:v>
      </x:c>
      <x:c r="C38" s="32" t="str">
        <x:v>Иванова Анна</x:v>
      </x:c>
      <x:c r="D38" s="41" t="n">
        <x:f>COUNTIFS('Покупательские дни'!$A$2:$A$958,A38)</x:f>
        <x:v>35</x:v>
      </x:c>
      <x:c r="E38" s="41" t="n">
        <x:f>D38-1</x:f>
        <x:v>34</x:v>
      </x:c>
      <x:c r="F38" s="48" t="n">
        <x:f>MIN('Покупательские дни'!C824:C858)</x:f>
        <x:v>45201</x:v>
      </x:c>
      <x:c r="G38" s="48" t="n">
        <x:f>MAX('Покупательские дни'!C824:C858)</x:f>
        <x:v>46221</x:v>
      </x:c>
      <x:c r="H38" s="53" t="n">
        <x:f>SUMIFS('Покупательские дни'!$D$2:$D$958,'Покупательские дни'!$A$2:$A$958,A38)</x:f>
        <x:v>77001000</x:v>
      </x:c>
      <x:c r="I38" s="53" t="n">
        <x:f>H38/D38</x:f>
        <x:v>2200028.5714285714</x:v>
      </x:c>
      <x:c r="J38" s="47" t="n">
        <x:f>IF(E38=0,"",MEDIAN('Покупательские дни'!H824:H858))</x:f>
        <x:v>30</x:v>
      </x:c>
      <x:c r="K38" s="41" t="n">
        <x:f>$Y$2-G38</x:f>
        <x:v>54</x:v>
      </x:c>
      <x:c r="L38" s="49" t="n">
        <x:f>IF(E38=0,"",K38/J38)</x:f>
        <x:v>1.8</x:v>
      </x:c>
      <x:c r="M38" s="32" t="str">
        <x:f>IF(OR(N38="NOT_ENOUGH_DATA",N38="N/A"),"ИСКЛЮЧЁН",IF(AND(D38&gt;=8,MAX('Покупательские дни'!H856:H858)&lt;=MEDIAN('Покупательские дни'!H825:H855)/2),"РУЧНАЯ ПРОВЕРКА",IF(L38&lt;1.5,"НЕТ",IF(N38="LOW","РУЧНАЯ ПРОВЕРКА","ДА"))))</x:f>
        <x:v>ДА</x:v>
      </x:c>
      <x:c r="N38" s="32" t="str">
        <x:f>IF(AND(D38&gt;=8,MAX('Покупательские дни'!H856:H858)&lt;=MEDIAN('Покупательские дни'!H825:H855)/2),"MEDIUM",IF(D38&lt;3,"NOT_ENOUGH_DATA",IF(FALSE,"N/A",IF(OR(NOT(ISNUMBER(J38)),J38&lt;=0,K38&lt;0),"NOT_ENOUGH_DATA",IF(AND(D38&gt;=5,(QUARTILE('Покупательские дни'!H824:H858,3)-QUARTILE('Покупательские дни'!H824:H858,1))/J38&lt;=0.25),"HIGH",IF(OR(AND(D38&gt;=3,(QUARTILE('Покупательские дни'!H824:H858,3)-QUARTILE('Покупательские дни'!H824:H858,1))/J38&lt;=0.4),AND(D38&gt;=5,(QUARTILE('Покупательские дни'!H824:H858,3)-QUARTILE('Покупательские дни'!H824:H858,1))/J38&lt;=0.5)),"MEDIUM","LOW"))))))</x:f>
        <x:v>HIGH</x:v>
      </x:c>
      <x:c r="O38" s="41" t="n">
        <x:f>IF(M38="ДА",IF(L38&lt;2,1,IF(L38&lt;3,2,3)),"")</x:f>
        <x:v>1</x:v>
      </x:c>
      <x:c r="P38" s="32" t="str">
        <x:f>IF(AND(D38&gt;=8,MAX('Покупательские дни'!H856:H858)&lt;=MEDIAN('Покупательские дни'!H825:H855)/2),"Возможное изменение режима; Инструкция!B20; Контекст клиентов!D38",IF(D38&lt;3,"Менее 3 покупок",IF(FALSE,"",IF(OR(NOT(ISNUMBER(J38)),J38&lt;=0,K38&lt;0),"Некорректные даты или медиана",IF(N38="LOW","LOW: исключён из автоматической очереди; ручная проверка","")))))</x:f>
      </x:c>
      <x:c r="Q38" s="53" t="n">
        <x:f>'Экономика 24 мес.'!E38</x:f>
        <x:v>50601000</x:v>
      </x:c>
      <x:c r="R38" s="41" t="n">
        <x:f>'Экономика 24 мес.'!H38</x:f>
        <x:v>3</x:v>
      </x:c>
      <x:c r="S38" s="41" t="n">
        <x:f>IF(M38="ДА",R38+O38+IF(N38="HIGH",2,1),"")</x:f>
        <x:v>6</x:v>
      </x:c>
      <x:c r="T38" s="32" t="str">
        <x:f>IF(M38="РУЧНАЯ ПРОВЕРКА","Ручная проверка",IF(M38&lt;&gt;"ДА","",IF(AND(S38&gt;=7,N38="HIGH"),"A",IF(S38&gt;=5,"B","C"))))</x:f>
        <x:v>B</x:v>
      </x:c>
      <x:c r="U38" s="41" t="n">
        <x:f>IF(M38&lt;&gt;"ДА","",1+IF(T38="A",0,COUNTIFS($T$2:$T$41,"A"))+IF(T38="C",COUNTIFS($T$2:$T$41,"B"),0)+COUNTIFS($T$2:$T$41,T38,$Q$2:$Q$41,"&gt;"&amp;Q38)+COUNTIFS($T$2:$T$41,T38,$Q$2:$Q$41,Q38,$A$2:$A$41,"&lt;"&amp;A38))</x:f>
        <x:v>10</x:v>
      </x:c>
    </x:row>
    <x:row r="39" ht="24" customHeight="1">
      <x:c r="A39" s="32" t="str">
        <x:v>КЛ-038</x:v>
      </x:c>
      <x:c r="B39" s="32" t="str">
        <x:v>ООО «ФлагманСнаб»</x:v>
      </x:c>
      <x:c r="C39" s="32" t="str">
        <x:v>Петров Илья</x:v>
      </x:c>
      <x:c r="D39" s="41" t="n">
        <x:f>COUNTIFS('Покупательские дни'!$A$2:$A$958,A39)</x:f>
        <x:v>35</x:v>
      </x:c>
      <x:c r="E39" s="41" t="n">
        <x:f>D39-1</x:f>
        <x:v>34</x:v>
      </x:c>
      <x:c r="F39" s="48" t="n">
        <x:f>MIN('Покупательские дни'!C859:C893)</x:f>
        <x:v>45198</x:v>
      </x:c>
      <x:c r="G39" s="48" t="n">
        <x:f>MAX('Покупательские дни'!C859:C893)</x:f>
        <x:v>46218</x:v>
      </x:c>
      <x:c r="H39" s="53" t="n">
        <x:f>SUMIFS('Покупательские дни'!$D$2:$D$958,'Покупательские дни'!$A$2:$A$958,A39)</x:f>
        <x:v>63001000</x:v>
      </x:c>
      <x:c r="I39" s="53" t="n">
        <x:f>H39/D39</x:f>
        <x:v>1800028.5714285714</x:v>
      </x:c>
      <x:c r="J39" s="47" t="n">
        <x:f>IF(E39=0,"",MEDIAN('Покупательские дни'!H859:H893))</x:f>
        <x:v>30</x:v>
      </x:c>
      <x:c r="K39" s="41" t="n">
        <x:f>$Y$2-G39</x:f>
        <x:v>57</x:v>
      </x:c>
      <x:c r="L39" s="49" t="n">
        <x:f>IF(E39=0,"",K39/J39)</x:f>
        <x:v>1.9</x:v>
      </x:c>
      <x:c r="M39" s="32" t="str">
        <x:f>IF(OR(N39="NOT_ENOUGH_DATA",N39="N/A"),"ИСКЛЮЧЁН",IF(AND(D39&gt;=8,MAX('Покупательские дни'!H891:H893)&lt;=MEDIAN('Покупательские дни'!H860:H890)/2),"РУЧНАЯ ПРОВЕРКА",IF(L39&lt;1.5,"НЕТ",IF(N39="LOW","РУЧНАЯ ПРОВЕРКА","ДА"))))</x:f>
        <x:v>ДА</x:v>
      </x:c>
      <x:c r="N39" s="32" t="str">
        <x:f>IF(AND(D39&gt;=8,MAX('Покупательские дни'!H891:H893)&lt;=MEDIAN('Покупательские дни'!H860:H890)/2),"MEDIUM",IF(D39&lt;3,"NOT_ENOUGH_DATA",IF(FALSE,"N/A",IF(OR(NOT(ISNUMBER(J39)),J39&lt;=0,K39&lt;0),"NOT_ENOUGH_DATA",IF(AND(D39&gt;=5,(QUARTILE('Покупательские дни'!H859:H893,3)-QUARTILE('Покупательские дни'!H859:H893,1))/J39&lt;=0.25),"HIGH",IF(OR(AND(D39&gt;=3,(QUARTILE('Покупательские дни'!H859:H893,3)-QUARTILE('Покупательские дни'!H859:H893,1))/J39&lt;=0.4),AND(D39&gt;=5,(QUARTILE('Покупательские дни'!H859:H893,3)-QUARTILE('Покупательские дни'!H859:H893,1))/J39&lt;=0.5)),"MEDIUM","LOW"))))))</x:f>
        <x:v>HIGH</x:v>
      </x:c>
      <x:c r="O39" s="41" t="n">
        <x:f>IF(M39="ДА",IF(L39&lt;2,1,IF(L39&lt;3,2,3)),"")</x:f>
        <x:v>1</x:v>
      </x:c>
      <x:c r="P39" s="32" t="str">
        <x:f>IF(AND(D39&gt;=8,MAX('Покупательские дни'!H891:H893)&lt;=MEDIAN('Покупательские дни'!H860:H890)/2),"Возможное изменение режима; Инструкция!B20; Контекст клиентов!D39",IF(D39&lt;3,"Менее 3 покупок",IF(FALSE,"",IF(OR(NOT(ISNUMBER(J39)),J39&lt;=0,K39&lt;0),"Некорректные даты или медиана",IF(N39="LOW","LOW: исключён из автоматической очереди; ручная проверка","")))))</x:f>
      </x:c>
      <x:c r="Q39" s="53" t="n">
        <x:f>'Экономика 24 мес.'!E39</x:f>
        <x:v>41401000</x:v>
      </x:c>
      <x:c r="R39" s="41" t="n">
        <x:f>'Экономика 24 мес.'!H39</x:f>
        <x:v>3</x:v>
      </x:c>
      <x:c r="S39" s="41" t="n">
        <x:f>IF(M39="ДА",R39+O39+IF(N39="HIGH",2,1),"")</x:f>
        <x:v>6</x:v>
      </x:c>
      <x:c r="T39" s="32" t="str">
        <x:f>IF(M39="РУЧНАЯ ПРОВЕРКА","Ручная проверка",IF(M39&lt;&gt;"ДА","",IF(AND(S39&gt;=7,N39="HIGH"),"A",IF(S39&gt;=5,"B","C"))))</x:f>
        <x:v>B</x:v>
      </x:c>
      <x:c r="U39" s="41" t="n">
        <x:f>IF(M39&lt;&gt;"ДА","",1+IF(T39="A",0,COUNTIFS($T$2:$T$41,"A"))+IF(T39="C",COUNTIFS($T$2:$T$41,"B"),0)+COUNTIFS($T$2:$T$41,T39,$Q$2:$Q$41,"&gt;"&amp;Q39)+COUNTIFS($T$2:$T$41,T39,$Q$2:$Q$41,Q39,$A$2:$A$41,"&lt;"&amp;A39))</x:f>
        <x:v>11</x:v>
      </x:c>
    </x:row>
    <x:row r="40" ht="24" customHeight="1">
      <x:c r="A40" s="32" t="str">
        <x:v>КЛ-039</x:v>
      </x:c>
      <x:c r="B40" s="32" t="str">
        <x:v>ООО «МикроКрепёж»</x:v>
      </x:c>
      <x:c r="C40" s="32" t="str">
        <x:v>Соколова Мария</x:v>
      </x:c>
      <x:c r="D40" s="41" t="n">
        <x:f>COUNTIFS('Покупательские дни'!$A$2:$A$958,A40)</x:f>
        <x:v>35</x:v>
      </x:c>
      <x:c r="E40" s="41" t="n">
        <x:f>D40-1</x:f>
        <x:v>34</x:v>
      </x:c>
      <x:c r="F40" s="48" t="n">
        <x:f>MIN('Покупательские дни'!C894:C928)</x:f>
        <x:v>45195</x:v>
      </x:c>
      <x:c r="G40" s="48" t="n">
        <x:f>MAX('Покупательские дни'!C894:C928)</x:f>
        <x:v>45875</x:v>
      </x:c>
      <x:c r="H40" s="53" t="n">
        <x:f>SUMIFS('Покупательские дни'!$D$2:$D$958,'Покупательские дни'!$A$2:$A$958,A40)</x:f>
        <x:v>71000</x:v>
      </x:c>
      <x:c r="I40" s="53" t="n">
        <x:f>H40/D40</x:f>
        <x:v>2028.5714285714287</x:v>
      </x:c>
      <x:c r="J40" s="47" t="n">
        <x:f>IF(E40=0,"",MEDIAN('Покупательские дни'!H894:H928))</x:f>
        <x:v>20</x:v>
      </x:c>
      <x:c r="K40" s="41" t="n">
        <x:f>$Y$2-G40</x:f>
        <x:v>400</x:v>
      </x:c>
      <x:c r="L40" s="49" t="n">
        <x:f>IF(E40=0,"",K40/J40)</x:f>
        <x:v>20</x:v>
      </x:c>
      <x:c r="M40" s="32" t="str">
        <x:f>IF(OR(N40="NOT_ENOUGH_DATA",N40="N/A"),"ИСКЛЮЧЁН",IF(AND(D40&gt;=8,MAX('Покупательские дни'!H926:H928)&lt;=MEDIAN('Покупательские дни'!H895:H925)/2),"РУЧНАЯ ПРОВЕРКА",IF(L40&lt;1.5,"НЕТ",IF(N40="LOW","РУЧНАЯ ПРОВЕРКА","ДА"))))</x:f>
        <x:v>ДА</x:v>
      </x:c>
      <x:c r="N40" s="32" t="str">
        <x:f>IF(AND(D40&gt;=8,MAX('Покупательские дни'!H926:H928)&lt;=MEDIAN('Покупательские дни'!H895:H925)/2),"MEDIUM",IF(D40&lt;3,"NOT_ENOUGH_DATA",IF(FALSE,"N/A",IF(OR(NOT(ISNUMBER(J40)),J40&lt;=0,K40&lt;0),"NOT_ENOUGH_DATA",IF(AND(D40&gt;=5,(QUARTILE('Покупательские дни'!H894:H928,3)-QUARTILE('Покупательские дни'!H894:H928,1))/J40&lt;=0.25),"HIGH",IF(OR(AND(D40&gt;=3,(QUARTILE('Покупательские дни'!H894:H928,3)-QUARTILE('Покупательские дни'!H894:H928,1))/J40&lt;=0.4),AND(D40&gt;=5,(QUARTILE('Покупательские дни'!H894:H928,3)-QUARTILE('Покупательские дни'!H894:H928,1))/J40&lt;=0.5)),"MEDIUM","LOW"))))))</x:f>
        <x:v>HIGH</x:v>
      </x:c>
      <x:c r="O40" s="41" t="n">
        <x:f>IF(M40="ДА",IF(L40&lt;2,1,IF(L40&lt;3,2,3)),"")</x:f>
        <x:v>3</x:v>
      </x:c>
      <x:c r="P40" s="32" t="str">
        <x:f>IF(AND(D40&gt;=8,MAX('Покупательские дни'!H926:H928)&lt;=MEDIAN('Покупательские дни'!H895:H925)/2),"Возможное изменение режима; Инструкция!B20; Контекст клиентов!D40",IF(D40&lt;3,"Менее 3 покупок",IF(FALSE,"",IF(OR(NOT(ISNUMBER(J40)),J40&lt;=0,K40&lt;0),"Некорректные даты или медиана",IF(N40="LOW","LOW: исключён из автоматической очереди; ручная проверка","")))))</x:f>
      </x:c>
      <x:c r="Q40" s="53" t="n">
        <x:f>'Экономика 24 мес.'!E40</x:f>
        <x:v>35000</x:v>
      </x:c>
      <x:c r="R40" s="41" t="n">
        <x:f>'Экономика 24 мес.'!H40</x:f>
        <x:v>1</x:v>
      </x:c>
      <x:c r="S40" s="41" t="n">
        <x:f>IF(M40="ДА",R40+O40+IF(N40="HIGH",2,1),"")</x:f>
        <x:v>6</x:v>
      </x:c>
      <x:c r="T40" s="32" t="str">
        <x:f>IF(M40="РУЧНАЯ ПРОВЕРКА","Ручная проверка",IF(M40&lt;&gt;"ДА","",IF(AND(S40&gt;=7,N40="HIGH"),"A",IF(S40&gt;=5,"B","C"))))</x:f>
        <x:v>B</x:v>
      </x:c>
      <x:c r="U40" s="41" t="n">
        <x:f>IF(M40&lt;&gt;"ДА","",1+IF(T40="A",0,COUNTIFS($T$2:$T$41,"A"))+IF(T40="C",COUNTIFS($T$2:$T$41,"B"),0)+COUNTIFS($T$2:$T$41,T40,$Q$2:$Q$41,"&gt;"&amp;Q40)+COUNTIFS($T$2:$T$41,T40,$Q$2:$Q$41,Q40,$A$2:$A$41,"&lt;"&amp;A40))</x:f>
        <x:v>14</x:v>
      </x:c>
    </x:row>
    <x:row r="41" ht="24" customHeight="1">
      <x:c r="A41" s="32" t="str">
        <x:v>КЛ-040</x:v>
      </x:c>
      <x:c r="B41" s="32" t="str">
        <x:v>ООО «МалыйРесурс»</x:v>
      </x:c>
      <x:c r="C41" s="32" t="str">
        <x:v>Кузнецов Павел</x:v>
      </x:c>
      <x:c r="D41" s="41" t="n">
        <x:f>COUNTIFS('Покупательские дни'!$A$2:$A$958,A41)</x:f>
        <x:v>30</x:v>
      </x:c>
      <x:c r="E41" s="41" t="n">
        <x:f>D41-1</x:f>
        <x:v>29</x:v>
      </x:c>
      <x:c r="F41" s="48" t="n">
        <x:f>MIN('Покупательские дни'!C929:C958)</x:f>
        <x:v>45195</x:v>
      </x:c>
      <x:c r="G41" s="48" t="n">
        <x:f>MAX('Покупательские дни'!C929:C958)</x:f>
        <x:v>45775</x:v>
      </x:c>
      <x:c r="H41" s="53" t="n">
        <x:f>SUMIFS('Покупательские дни'!$D$2:$D$958,'Покупательские дни'!$A$2:$A$958,A41)</x:f>
        <x:v>90000</x:v>
      </x:c>
      <x:c r="I41" s="53" t="n">
        <x:f>H41/D41</x:f>
        <x:v>3000</x:v>
      </x:c>
      <x:c r="J41" s="47" t="n">
        <x:f>IF(E41=0,"",MEDIAN('Покупательские дни'!H929:H958))</x:f>
        <x:v>20</x:v>
      </x:c>
      <x:c r="K41" s="41" t="n">
        <x:f>$Y$2-G41</x:f>
        <x:v>500</x:v>
      </x:c>
      <x:c r="L41" s="49" t="n">
        <x:f>IF(E41=0,"",K41/J41)</x:f>
        <x:v>25</x:v>
      </x:c>
      <x:c r="M41" s="32" t="str">
        <x:f>IF(OR(N41="NOT_ENOUGH_DATA",N41="N/A"),"ИСКЛЮЧЁН",IF(AND(D41&gt;=8,MAX('Покупательские дни'!H956:H958)&lt;=MEDIAN('Покупательские дни'!H930:H955)/2),"РУЧНАЯ ПРОВЕРКА",IF(L41&lt;1.5,"НЕТ",IF(N41="LOW","РУЧНАЯ ПРОВЕРКА","ДА"))))</x:f>
        <x:v>ДА</x:v>
      </x:c>
      <x:c r="N41" s="32" t="str">
        <x:f>IF(AND(D41&gt;=8,MAX('Покупательские дни'!H956:H958)&lt;=MEDIAN('Покупательские дни'!H930:H955)/2),"MEDIUM",IF(D41&lt;3,"NOT_ENOUGH_DATA",IF(FALSE,"N/A",IF(OR(NOT(ISNUMBER(J41)),J41&lt;=0,K41&lt;0),"NOT_ENOUGH_DATA",IF(AND(D41&gt;=5,(QUARTILE('Покупательские дни'!H929:H958,3)-QUARTILE('Покупательские дни'!H929:H958,1))/J41&lt;=0.25),"HIGH",IF(OR(AND(D41&gt;=3,(QUARTILE('Покупательские дни'!H929:H958,3)-QUARTILE('Покупательские дни'!H929:H958,1))/J41&lt;=0.4),AND(D41&gt;=5,(QUARTILE('Покупательские дни'!H929:H958,3)-QUARTILE('Покупательские дни'!H929:H958,1))/J41&lt;=0.5)),"MEDIUM","LOW"))))))</x:f>
        <x:v>HIGH</x:v>
      </x:c>
      <x:c r="O41" s="41" t="n">
        <x:f>IF(M41="ДА",IF(L41&lt;2,1,IF(L41&lt;3,2,3)),"")</x:f>
        <x:v>3</x:v>
      </x:c>
      <x:c r="P41" s="32" t="str">
        <x:f>IF(AND(D41&gt;=8,MAX('Покупательские дни'!H956:H958)&lt;=MEDIAN('Покупательские дни'!H930:H955)/2),"Возможное изменение режима; Инструкция!B20; Контекст клиентов!D41",IF(D41&lt;3,"Менее 3 покупок",IF(FALSE,"",IF(OR(NOT(ISNUMBER(J41)),J41&lt;=0,K41&lt;0),"Некорректные даты или медиана",IF(N41="LOW","LOW: исключён из автоматической очереди; ручная проверка","")))))</x:f>
      </x:c>
      <x:c r="Q41" s="53" t="n">
        <x:f>'Экономика 24 мес.'!E41</x:f>
        <x:v>36000</x:v>
      </x:c>
      <x:c r="R41" s="41" t="n">
        <x:f>'Экономика 24 мес.'!H41</x:f>
        <x:v>1</x:v>
      </x:c>
      <x:c r="S41" s="41" t="n">
        <x:f>IF(M41="ДА",R41+O41+IF(N41="HIGH",2,1),"")</x:f>
        <x:v>6</x:v>
      </x:c>
      <x:c r="T41" s="32" t="str">
        <x:f>IF(M41="РУЧНАЯ ПРОВЕРКА","Ручная проверка",IF(M41&lt;&gt;"ДА","",IF(AND(S41&gt;=7,N41="HIGH"),"A",IF(S41&gt;=5,"B","C"))))</x:f>
        <x:v>B</x:v>
      </x:c>
      <x:c r="U41" s="41" t="n">
        <x:f>IF(M41&lt;&gt;"ДА","",1+IF(T41="A",0,COUNTIFS($T$2:$T$41,"A"))+IF(T41="C",COUNTIFS($T$2:$T$41,"B"),0)+COUNTIFS($T$2:$T$41,T41,$Q$2:$Q$41,"&gt;"&amp;Q41)+COUNTIFS($T$2:$T$41,T41,$Q$2:$Q$41,Q41,$A$2:$A$41,"&lt;"&amp;A41))</x:f>
        <x:v>13</x:v>
      </x:c>
    </x:row>
  </x:sheetData>
  <x:pageMargins left="0.7" right="0.7" top="0.75" bottom="0.75" header="0.3" footer="0.3"/>
  <x:tableParts count="1">
    <x:tablePart xmlns:r="http://schemas.openxmlformats.org/officeDocument/2006/relationships" r:id="R349203377461417a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38" hidden="0" customWidth="1"/>
    <x:col min="3" max="3" width="24" hidden="0" customWidth="1"/>
    <x:col min="4" max="4" width="24" hidden="0" customWidth="1"/>
    <x:col min="5" max="5" width="26" hidden="0" customWidth="1"/>
    <x:col min="6" max="6" width="23" hidden="0" customWidth="1"/>
    <x:col min="7" max="7" width="30" hidden="0" customWidth="1"/>
    <x:col min="8" max="8" width="26" hidden="0" customWidth="1"/>
    <x:col min="10" max="10" width="35" hidden="0" customWidth="1"/>
    <x:col min="11" max="11" width="23" hidden="0" customWidth="1"/>
  </x:cols>
  <x:sheetData>
    <x:row r="1" ht="48" customHeight="1">
      <x:c r="A1" s="64" t="str">
        <x:v>Код клиента</x:v>
      </x:c>
      <x:c r="B1" s="64" t="str">
        <x:v>Клиент</x:v>
      </x:c>
      <x:c r="C1" s="64" t="str">
        <x:v>Реализации, ₽</x:v>
      </x:c>
      <x:c r="D1" s="64" t="str">
        <x:v>Возвраты, ₽</x:v>
      </x:c>
      <x:c r="E1" s="64" t="str">
        <x:v>Чистая выручка, ₽</x:v>
      </x:c>
      <x:c r="F1" s="64" t="str">
        <x:v>В базе квартилей</x:v>
      </x:c>
      <x:c r="G1" s="64" t="str">
        <x:v>Выручка базы квартилей, ₽</x:v>
      </x:c>
      <x:c r="H1" s="64" t="str">
        <x:v>Экономический уровень</x:v>
      </x:c>
      <x:c r="J1" t="str">
        <x:v>Начало окна</x:v>
      </x:c>
      <x:c r="K1" s="46" t="n">
        <x:v>45546</x:v>
      </x:c>
    </x:row>
    <x:row r="2" ht="24" customHeight="1">
      <x:c r="A2" s="32" t="str">
        <x:f>'Сводка клиентов'!A2</x:f>
        <x:v>КЛ-001</x:v>
      </x:c>
      <x:c r="B2" s="32" t="str">
        <x:f>'Сводка клиентов'!B2</x:f>
        <x:v>ООО «АлтайКомплект»</x:v>
      </x:c>
      <x:c r="C2" s="53" t="n">
        <x:f>SUMIFS('Транзакции'!$D$2:$D$1046,'Транзакции'!$A$2:$A$1046,A2,'Транзакции'!$C$2:$C$1046,"&gt;="&amp;$K$1,'Транзакции'!$C$2:$C$1046,"&lt;"&amp;($K$2+1))</x:f>
        <x:v>1554000</x:v>
      </x:c>
      <x:c r="D2" s="53" t="n">
        <x:f>SUMIFS('Транзакции'!$H$2:$H$1046,'Транзакции'!$A$2:$A$1046,A2,'Транзакции'!$C$2:$C$1046,"&gt;="&amp;$K$1,'Транзакции'!$C$2:$C$1046,"&lt;"&amp;($K$2+1))</x:f>
        <x:v>0</x:v>
      </x:c>
      <x:c r="E2" s="53" t="n">
        <x:f>C2-D2</x:f>
        <x:v>1554000</x:v>
      </x:c>
      <x:c r="F2" s="32" t="b">
        <x:f>AND(OR('Сводка клиентов'!M2="ДА",'Сводка клиентов'!M2="НЕТ"),OR('Сводка клиентов'!N2="HIGH",'Сводка клиентов'!N2="MEDIUM"),'Сводка клиентов'!P2="")</x:f>
        <x:v>1</x:v>
      </x:c>
      <x:c r="G2" s="53" t="n">
        <x:f>IF(F2,E2,"")</x:f>
        <x:v>1554000</x:v>
      </x:c>
      <x:c r="H2" s="32" t="n">
        <x:f>IF(F2,IF(E2&lt;=$K$4,1,IF(E2&gt;=$K$5,3,2)),"")</x:f>
        <x:v>2</x:v>
      </x:c>
      <x:c r="J2" t="str">
        <x:v>Конец окна</x:v>
      </x:c>
      <x:c r="K2" s="46" t="n">
        <x:f>'Сводка клиентов'!$Y$2</x:f>
        <x:v>46275</x:v>
      </x:c>
    </x:row>
    <x:row r="3" ht="24" customHeight="1">
      <x:c r="A3" s="32" t="str">
        <x:f>'Сводка клиентов'!A3</x:f>
        <x:v>КЛ-002</x:v>
      </x:c>
      <x:c r="B3" s="32" t="str">
        <x:f>'Сводка клиентов'!B3</x:f>
        <x:v>ООО «СеверПодшипник»</x:v>
      </x:c>
      <x:c r="C3" s="53" t="n">
        <x:f>SUMIFS('Транзакции'!$D$2:$D$1046,'Транзакции'!$A$2:$A$1046,A3,'Транзакции'!$C$2:$C$1046,"&gt;="&amp;$K$1,'Транзакции'!$C$2:$C$1046,"&lt;"&amp;($K$2+1))</x:f>
        <x:v>1296000</x:v>
      </x:c>
      <x:c r="D3" s="53" t="n">
        <x:f>SUMIFS('Транзакции'!$H$2:$H$1046,'Транзакции'!$A$2:$A$1046,A3,'Транзакции'!$C$2:$C$1046,"&gt;="&amp;$K$1,'Транзакции'!$C$2:$C$1046,"&lt;"&amp;($K$2+1))</x:f>
        <x:v>0</x:v>
      </x:c>
      <x:c r="E3" s="53" t="n">
        <x:f>C3-D3</x:f>
        <x:v>1296000</x:v>
      </x:c>
      <x:c r="F3" s="32" t="b">
        <x:f>AND(OR('Сводка клиентов'!M3="ДА",'Сводка клиентов'!M3="НЕТ"),OR('Сводка клиентов'!N3="HIGH",'Сводка клиентов'!N3="MEDIUM"),'Сводка клиентов'!P3="")</x:f>
        <x:v>1</x:v>
      </x:c>
      <x:c r="G3" s="53" t="n">
        <x:f>IF(F3,E3,"")</x:f>
        <x:v>1296000</x:v>
      </x:c>
      <x:c r="H3" s="32" t="n">
        <x:f>IF(F3,IF(E3&lt;=$K$4,1,IF(E3&gt;=$K$5,3,2)),"")</x:f>
        <x:v>2</x:v>
      </x:c>
    </x:row>
    <x:row r="4" ht="24" customHeight="1">
      <x:c r="A4" s="32" t="str">
        <x:f>'Сводка клиентов'!A4</x:f>
        <x:v>КЛ-003</x:v>
      </x:c>
      <x:c r="B4" s="32" t="str">
        <x:f>'Сводка клиентов'!B4</x:f>
        <x:v>ООО «ВекторСнаб»</x:v>
      </x:c>
      <x:c r="C4" s="53" t="n">
        <x:f>SUMIFS('Транзакции'!$D$2:$D$1046,'Транзакции'!$A$2:$A$1046,A4,'Транзакции'!$C$2:$C$1046,"&gt;="&amp;$K$1,'Транзакции'!$C$2:$C$1046,"&lt;"&amp;($K$2+1))</x:f>
        <x:v>1055000</x:v>
      </x:c>
      <x:c r="D4" s="53" t="n">
        <x:f>SUMIFS('Транзакции'!$H$2:$H$1046,'Транзакции'!$A$2:$A$1046,A4,'Транзакции'!$C$2:$C$1046,"&gt;="&amp;$K$1,'Транзакции'!$C$2:$C$1046,"&lt;"&amp;($K$2+1))</x:f>
        <x:v>0</x:v>
      </x:c>
      <x:c r="E4" s="53" t="n">
        <x:f>C4-D4</x:f>
        <x:v>1055000</x:v>
      </x:c>
      <x:c r="F4" s="32" t="b">
        <x:f>AND(OR('Сводка клиентов'!M4="ДА",'Сводка клиентов'!M4="НЕТ"),OR('Сводка клиентов'!N4="HIGH",'Сводка клиентов'!N4="MEDIUM"),'Сводка клиентов'!P4="")</x:f>
        <x:v>1</x:v>
      </x:c>
      <x:c r="G4" s="53" t="n">
        <x:f>IF(F4,E4,"")</x:f>
        <x:v>1055000</x:v>
      </x:c>
      <x:c r="H4" s="32" t="n">
        <x:f>IF(F4,IF(E4&lt;=$K$4,1,IF(E4&gt;=$K$5,3,2)),"")</x:f>
        <x:v>1</x:v>
      </x:c>
      <x:c r="J4" t="str">
        <x:v>Нижняя граница P25</x:v>
      </x:c>
      <x:c r="K4" s="65" t="n">
        <x:f>QUARTILE(G2:G41,1)</x:f>
        <x:v>1175500</x:v>
      </x:c>
    </x:row>
    <x:row r="5" ht="24" customHeight="1">
      <x:c r="A5" s="32" t="str">
        <x:f>'Сводка клиентов'!A5</x:f>
        <x:v>КЛ-004</x:v>
      </x:c>
      <x:c r="B5" s="32" t="str">
        <x:f>'Сводка клиентов'!B5</x:f>
        <x:v>ООО «ТехноОпт»</x:v>
      </x:c>
      <x:c r="C5" s="53" t="n">
        <x:f>SUMIFS('Транзакции'!$D$2:$D$1046,'Транзакции'!$A$2:$A$1046,A5,'Транзакции'!$C$2:$C$1046,"&gt;="&amp;$K$1,'Транзакции'!$C$2:$C$1046,"&lt;"&amp;($K$2+1))</x:f>
        <x:v>936000</x:v>
      </x:c>
      <x:c r="D5" s="53" t="n">
        <x:f>SUMIFS('Транзакции'!$H$2:$H$1046,'Транзакции'!$A$2:$A$1046,A5,'Транзакции'!$C$2:$C$1046,"&gt;="&amp;$K$1,'Транзакции'!$C$2:$C$1046,"&lt;"&amp;($K$2+1))</x:f>
        <x:v>0</x:v>
      </x:c>
      <x:c r="E5" s="53" t="n">
        <x:f>C5-D5</x:f>
        <x:v>936000</x:v>
      </x:c>
      <x:c r="F5" s="32" t="b">
        <x:f>AND(OR('Сводка клиентов'!M5="ДА",'Сводка клиентов'!M5="НЕТ"),OR('Сводка клиентов'!N5="HIGH",'Сводка клиентов'!N5="MEDIUM"),'Сводка клиентов'!P5="")</x:f>
        <x:v>1</x:v>
      </x:c>
      <x:c r="G5" s="53" t="n">
        <x:f>IF(F5,E5,"")</x:f>
        <x:v>936000</x:v>
      </x:c>
      <x:c r="H5" s="32" t="n">
        <x:f>IF(F5,IF(E5&lt;=$K$4,1,IF(E5&gt;=$K$5,3,2)),"")</x:f>
        <x:v>1</x:v>
      </x:c>
      <x:c r="J5" t="str">
        <x:v>Верхняя граница P75</x:v>
      </x:c>
      <x:c r="K5" s="65" t="n">
        <x:f>QUARTILE(G2:G41,3)</x:f>
        <x:v>3600500</x:v>
      </x:c>
    </x:row>
    <x:row r="6" ht="24" customHeight="1">
      <x:c r="A6" s="32" t="str">
        <x:f>'Сводка клиентов'!A6</x:f>
        <x:v>КЛ-005</x:v>
      </x:c>
      <x:c r="B6" s="32" t="str">
        <x:f>'Сводка клиентов'!B6</x:f>
        <x:v>ООО «УралКрепёж»</x:v>
      </x:c>
      <x:c r="C6" s="53" t="n">
        <x:f>SUMIFS('Транзакции'!$D$2:$D$1046,'Транзакции'!$A$2:$A$1046,A6,'Транзакции'!$C$2:$C$1046,"&gt;="&amp;$K$1,'Транзакции'!$C$2:$C$1046,"&lt;"&amp;($K$2+1))</x:f>
        <x:v>3330000</x:v>
      </x:c>
      <x:c r="D6" s="53" t="n">
        <x:f>SUMIFS('Транзакции'!$H$2:$H$1046,'Транзакции'!$A$2:$A$1046,A6,'Транзакции'!$C$2:$C$1046,"&gt;="&amp;$K$1,'Транзакции'!$C$2:$C$1046,"&lt;"&amp;($K$2+1))</x:f>
        <x:v>0</x:v>
      </x:c>
      <x:c r="E6" s="53" t="n">
        <x:f>C6-D6</x:f>
        <x:v>3330000</x:v>
      </x:c>
      <x:c r="F6" s="32" t="b">
        <x:f>AND(OR('Сводка клиентов'!M6="ДА",'Сводка клиентов'!M6="НЕТ"),OR('Сводка клиентов'!N6="HIGH",'Сводка клиентов'!N6="MEDIUM"),'Сводка клиентов'!P6="")</x:f>
        <x:v>1</x:v>
      </x:c>
      <x:c r="G6" s="53" t="n">
        <x:f>IF(F6,E6,"")</x:f>
        <x:v>3330000</x:v>
      </x:c>
      <x:c r="H6" s="32" t="n">
        <x:f>IF(F6,IF(E6&lt;=$K$4,1,IF(E6&gt;=$K$5,3,2)),"")</x:f>
        <x:v>2</x:v>
      </x:c>
      <x:c r="J6" t="str">
        <x:v>Клиентов в базе</x:v>
      </x:c>
      <x:c r="K6" t="n">
        <x:f>COUNT(G2:G41)</x:f>
        <x:v>27</x:v>
      </x:c>
    </x:row>
    <x:row r="7" ht="24" customHeight="1">
      <x:c r="A7" s="32" t="str">
        <x:f>'Сводка клиентов'!A7</x:f>
        <x:v>КЛ-006</x:v>
      </x:c>
      <x:c r="B7" s="32" t="str">
        <x:f>'Сводка клиентов'!B7</x:f>
        <x:v>ООО «СибирьКабель»</x:v>
      </x:c>
      <x:c r="C7" s="53" t="n">
        <x:f>SUMIFS('Транзакции'!$D$2:$D$1046,'Транзакции'!$A$2:$A$1046,A7,'Транзакции'!$C$2:$C$1046,"&gt;="&amp;$K$1,'Транзакции'!$C$2:$C$1046,"&lt;"&amp;($K$2+1))</x:f>
        <x:v>2448000</x:v>
      </x:c>
      <x:c r="D7" s="53" t="n">
        <x:f>SUMIFS('Транзакции'!$H$2:$H$1046,'Транзакции'!$A$2:$A$1046,A7,'Транзакции'!$C$2:$C$1046,"&gt;="&amp;$K$1,'Транзакции'!$C$2:$C$1046,"&lt;"&amp;($K$2+1))</x:f>
        <x:v>0</x:v>
      </x:c>
      <x:c r="E7" s="53" t="n">
        <x:f>C7-D7</x:f>
        <x:v>2448000</x:v>
      </x:c>
      <x:c r="F7" s="32" t="b">
        <x:f>AND(OR('Сводка клиентов'!M7="ДА",'Сводка клиентов'!M7="НЕТ"),OR('Сводка клиентов'!N7="HIGH",'Сводка клиентов'!N7="MEDIUM"),'Сводка клиентов'!P7="")</x:f>
        <x:v>1</x:v>
      </x:c>
      <x:c r="G7" s="53" t="n">
        <x:f>IF(F7,E7,"")</x:f>
        <x:v>2448000</x:v>
      </x:c>
      <x:c r="H7" s="32" t="n">
        <x:f>IF(F7,IF(E7&lt;=$K$4,1,IF(E7&gt;=$K$5,3,2)),"")</x:f>
        <x:v>2</x:v>
      </x:c>
    </x:row>
    <x:row r="8" ht="24" customHeight="1">
      <x:c r="A8" s="32" t="str">
        <x:f>'Сводка клиентов'!A8</x:f>
        <x:v>КЛ-007</x:v>
      </x:c>
      <x:c r="B8" s="32" t="str">
        <x:f>'Сводка клиентов'!B8</x:f>
        <x:v>ООО «ПромКонтур»</x:v>
      </x:c>
      <x:c r="C8" s="53" t="n">
        <x:f>SUMIFS('Транзакции'!$D$2:$D$1046,'Транзакции'!$A$2:$A$1046,A8,'Транзакции'!$C$2:$C$1046,"&gt;="&amp;$K$1,'Транзакции'!$C$2:$C$1046,"&lt;"&amp;($K$2+1))</x:f>
        <x:v>1823000</x:v>
      </x:c>
      <x:c r="D8" s="53" t="n">
        <x:f>SUMIFS('Транзакции'!$H$2:$H$1046,'Транзакции'!$A$2:$A$1046,A8,'Транзакции'!$C$2:$C$1046,"&gt;="&amp;$K$1,'Транзакции'!$C$2:$C$1046,"&lt;"&amp;($K$2+1))</x:f>
        <x:v>0</x:v>
      </x:c>
      <x:c r="E8" s="53" t="n">
        <x:f>C8-D8</x:f>
        <x:v>1823000</x:v>
      </x:c>
      <x:c r="F8" s="32" t="b">
        <x:f>AND(OR('Сводка клиентов'!M8="ДА",'Сводка клиентов'!M8="НЕТ"),OR('Сводка клиентов'!N8="HIGH",'Сводка клиентов'!N8="MEDIUM"),'Сводка клиентов'!P8="")</x:f>
        <x:v>1</x:v>
      </x:c>
      <x:c r="G8" s="53" t="n">
        <x:f>IF(F8,E8,"")</x:f>
        <x:v>1823000</x:v>
      </x:c>
      <x:c r="H8" s="32" t="n">
        <x:f>IF(F8,IF(E8&lt;=$K$4,1,IF(E8&gt;=$K$5,3,2)),"")</x:f>
        <x:v>2</x:v>
      </x:c>
      <x:c r="J8" t="str">
        <x:v>База: HIGH/MEDIUM, без исключений и ручной проверки; включая клиентов без сигнала.</x:v>
      </x:c>
    </x:row>
    <x:row r="9" ht="24" customHeight="1">
      <x:c r="A9" s="32" t="str">
        <x:f>'Сводка клиентов'!A9</x:f>
        <x:v>КЛ-008</x:v>
      </x:c>
      <x:c r="B9" s="32" t="str">
        <x:f>'Сводка клиентов'!B9</x:f>
        <x:v>ООО «РесурсПоставка»</x:v>
      </x:c>
      <x:c r="C9" s="53" t="n">
        <x:f>SUMIFS('Транзакции'!$D$2:$D$1046,'Транзакции'!$A$2:$A$1046,A9,'Транзакции'!$C$2:$C$1046,"&gt;="&amp;$K$1,'Транзакции'!$C$2:$C$1046,"&lt;"&amp;($K$2+1))</x:f>
        <x:v>1512000</x:v>
      </x:c>
      <x:c r="D9" s="53" t="n">
        <x:f>SUMIFS('Транзакции'!$H$2:$H$1046,'Транзакции'!$A$2:$A$1046,A9,'Транзакции'!$C$2:$C$1046,"&gt;="&amp;$K$1,'Транзакции'!$C$2:$C$1046,"&lt;"&amp;($K$2+1))</x:f>
        <x:v>0</x:v>
      </x:c>
      <x:c r="E9" s="53" t="n">
        <x:f>C9-D9</x:f>
        <x:v>1512000</x:v>
      </x:c>
      <x:c r="F9" s="32" t="b">
        <x:f>AND(OR('Сводка клиентов'!M9="ДА",'Сводка клиентов'!M9="НЕТ"),OR('Сводка клиентов'!N9="HIGH",'Сводка клиентов'!N9="MEDIUM"),'Сводка клиентов'!P9="")</x:f>
        <x:v>1</x:v>
      </x:c>
      <x:c r="G9" s="53" t="n">
        <x:f>IF(F9,E9,"")</x:f>
        <x:v>1512000</x:v>
      </x:c>
      <x:c r="H9" s="32" t="n">
        <x:f>IF(F9,IF(E9&lt;=$K$4,1,IF(E9&gt;=$K$5,3,2)),"")</x:f>
        <x:v>2</x:v>
      </x:c>
      <x:c r="J9" t="str">
        <x:v>Возвраты учитываются по дате документа, даже если продажа была до начала окна.</x:v>
      </x:c>
    </x:row>
    <x:row r="10" ht="24" customHeight="1">
      <x:c r="A10" s="32" t="str">
        <x:f>'Сводка клиентов'!A10</x:f>
        <x:v>КЛ-009</x:v>
      </x:c>
      <x:c r="B10" s="32" t="str">
        <x:f>'Сводка клиентов'!B10</x:f>
        <x:v>ООО «МагистральСнаб»</x:v>
      </x:c>
      <x:c r="C10" s="53" t="n">
        <x:f>SUMIFS('Транзакции'!$D$2:$D$1046,'Транзакции'!$A$2:$A$1046,A10,'Транзакции'!$C$2:$C$1046,"&gt;="&amp;$K$1,'Транзакции'!$C$2:$C$1046,"&lt;"&amp;($K$2+1))</x:f>
        <x:v>3036000</x:v>
      </x:c>
      <x:c r="D10" s="53" t="n">
        <x:f>SUMIFS('Транзакции'!$H$2:$H$1046,'Транзакции'!$A$2:$A$1046,A10,'Транзакции'!$C$2:$C$1046,"&gt;="&amp;$K$1,'Транзакции'!$C$2:$C$1046,"&lt;"&amp;($K$2+1))</x:f>
        <x:v>0</x:v>
      </x:c>
      <x:c r="E10" s="53" t="n">
        <x:f>C10-D10</x:f>
        <x:v>3036000</x:v>
      </x:c>
      <x:c r="F10" s="32" t="b">
        <x:f>AND(OR('Сводка клиентов'!M10="ДА",'Сводка клиентов'!M10="НЕТ"),OR('Сводка клиентов'!N10="HIGH",'Сводка клиентов'!N10="MEDIUM"),'Сводка клиентов'!P10="")</x:f>
        <x:v>1</x:v>
      </x:c>
      <x:c r="G10" s="53" t="n">
        <x:f>IF(F10,E10,"")</x:f>
        <x:v>3036000</x:v>
      </x:c>
      <x:c r="H10" s="32" t="n">
        <x:f>IF(F10,IF(E10&lt;=$K$4,1,IF(E10&gt;=$K$5,3,2)),"")</x:f>
        <x:v>2</x:v>
      </x:c>
    </x:row>
    <x:row r="11" ht="24" customHeight="1">
      <x:c r="A11" s="32" t="str">
        <x:f>'Сводка клиентов'!A11</x:f>
        <x:v>КЛ-010</x:v>
      </x:c>
      <x:c r="B11" s="32" t="str">
        <x:f>'Сводка клиентов'!B11</x:f>
        <x:v>ООО «ОрионПром»</x:v>
      </x:c>
      <x:c r="C11" s="53" t="n">
        <x:f>SUMIFS('Транзакции'!$D$2:$D$1046,'Транзакции'!$A$2:$A$1046,A11,'Транзакции'!$C$2:$C$1046,"&gt;="&amp;$K$1,'Транзакции'!$C$2:$C$1046,"&lt;"&amp;($K$2+1))</x:f>
        <x:v>3150000</x:v>
      </x:c>
      <x:c r="D11" s="53" t="n">
        <x:f>SUMIFS('Транзакции'!$H$2:$H$1046,'Транзакции'!$A$2:$A$1046,A11,'Транзакции'!$C$2:$C$1046,"&gt;="&amp;$K$1,'Транзакции'!$C$2:$C$1046,"&lt;"&amp;($K$2+1))</x:f>
        <x:v>0</x:v>
      </x:c>
      <x:c r="E11" s="53" t="n">
        <x:f>C11-D11</x:f>
        <x:v>3150000</x:v>
      </x:c>
      <x:c r="F11" s="32" t="b">
        <x:f>AND(OR('Сводка клиентов'!M11="ДА",'Сводка клиентов'!M11="НЕТ"),OR('Сводка клиентов'!N11="HIGH",'Сводка клиентов'!N11="MEDIUM"),'Сводка клиентов'!P11="")</x:f>
        <x:v>1</x:v>
      </x:c>
      <x:c r="G11" s="53" t="n">
        <x:f>IF(F11,E11,"")</x:f>
        <x:v>3150000</x:v>
      </x:c>
      <x:c r="H11" s="32" t="n">
        <x:f>IF(F11,IF(E11&lt;=$K$4,1,IF(E11&gt;=$K$5,3,2)),"")</x:f>
        <x:v>2</x:v>
      </x:c>
    </x:row>
    <x:row r="12" ht="24" customHeight="1">
      <x:c r="A12" s="32" t="str">
        <x:f>'Сводка клиентов'!A12</x:f>
        <x:v>КЛ-011</x:v>
      </x:c>
      <x:c r="B12" s="32" t="str">
        <x:f>'Сводка клиентов'!B12</x:f>
        <x:v>ООО «СфераКомплект»</x:v>
      </x:c>
      <x:c r="C12" s="53" t="n">
        <x:f>SUMIFS('Транзакции'!$D$2:$D$1046,'Транзакции'!$A$2:$A$1046,A12,'Транзакции'!$C$2:$C$1046,"&gt;="&amp;$K$1,'Транзакции'!$C$2:$C$1046,"&lt;"&amp;($K$2+1))</x:f>
        <x:v>3402000</x:v>
      </x:c>
      <x:c r="D12" s="53" t="n">
        <x:f>SUMIFS('Транзакции'!$H$2:$H$1046,'Транзакции'!$A$2:$A$1046,A12,'Транзакции'!$C$2:$C$1046,"&gt;="&amp;$K$1,'Транзакции'!$C$2:$C$1046,"&lt;"&amp;($K$2+1))</x:f>
        <x:v>0</x:v>
      </x:c>
      <x:c r="E12" s="53" t="n">
        <x:f>C12-D12</x:f>
        <x:v>3402000</x:v>
      </x:c>
      <x:c r="F12" s="32" t="b">
        <x:f>AND(OR('Сводка клиентов'!M12="ДА",'Сводка клиентов'!M12="НЕТ"),OR('Сводка клиентов'!N12="HIGH",'Сводка клиентов'!N12="MEDIUM"),'Сводка клиентов'!P12="")</x:f>
        <x:v>1</x:v>
      </x:c>
      <x:c r="G12" s="53" t="n">
        <x:f>IF(F12,E12,"")</x:f>
        <x:v>3402000</x:v>
      </x:c>
      <x:c r="H12" s="32" t="n">
        <x:f>IF(F12,IF(E12&lt;=$K$4,1,IF(E12&gt;=$K$5,3,2)),"")</x:f>
        <x:v>2</x:v>
      </x:c>
    </x:row>
    <x:row r="13" ht="24" customHeight="1">
      <x:c r="A13" s="32" t="str">
        <x:f>'Сводка клиентов'!A13</x:f>
        <x:v>КЛ-012</x:v>
      </x:c>
      <x:c r="B13" s="32" t="str">
        <x:f>'Сводка клиентов'!B13</x:f>
        <x:v>ООО «ОптМеханика»</x:v>
      </x:c>
      <x:c r="C13" s="53" t="n">
        <x:f>SUMIFS('Транзакции'!$D$2:$D$1046,'Транзакции'!$A$2:$A$1046,A13,'Транзакции'!$C$2:$C$1046,"&gt;="&amp;$K$1,'Транзакции'!$C$2:$C$1046,"&lt;"&amp;($K$2+1))</x:f>
        <x:v>3480000</x:v>
      </x:c>
      <x:c r="D13" s="53" t="n">
        <x:f>SUMIFS('Транзакции'!$H$2:$H$1046,'Транзакции'!$A$2:$A$1046,A13,'Транзакции'!$C$2:$C$1046,"&gt;="&amp;$K$1,'Транзакции'!$C$2:$C$1046,"&lt;"&amp;($K$2+1))</x:f>
        <x:v>0</x:v>
      </x:c>
      <x:c r="E13" s="53" t="n">
        <x:f>C13-D13</x:f>
        <x:v>3480000</x:v>
      </x:c>
      <x:c r="F13" s="32" t="b">
        <x:f>AND(OR('Сводка клиентов'!M13="ДА",'Сводка клиентов'!M13="НЕТ"),OR('Сводка клиентов'!N13="HIGH",'Сводка клиентов'!N13="MEDIUM"),'Сводка клиентов'!P13="")</x:f>
        <x:v>1</x:v>
      </x:c>
      <x:c r="G13" s="53" t="n">
        <x:f>IF(F13,E13,"")</x:f>
        <x:v>3480000</x:v>
      </x:c>
      <x:c r="H13" s="32" t="n">
        <x:f>IF(F13,IF(E13&lt;=$K$4,1,IF(E13&gt;=$K$5,3,2)),"")</x:f>
        <x:v>2</x:v>
      </x:c>
    </x:row>
    <x:row r="14" ht="24" customHeight="1">
      <x:c r="A14" s="32" t="str">
        <x:f>'Сводка клиентов'!A14</x:f>
        <x:v>КЛ-013</x:v>
      </x:c>
      <x:c r="B14" s="32" t="str">
        <x:f>'Сводка клиентов'!B14</x:f>
        <x:v>ООО «БазисИнструмент»</x:v>
      </x:c>
      <x:c r="C14" s="53" t="n">
        <x:f>SUMIFS('Транзакции'!$D$2:$D$1046,'Транзакции'!$A$2:$A$1046,A14,'Транзакции'!$C$2:$C$1046,"&gt;="&amp;$K$1,'Транзакции'!$C$2:$C$1046,"&lt;"&amp;($K$2+1))</x:f>
        <x:v>3721000</x:v>
      </x:c>
      <x:c r="D14" s="53" t="n">
        <x:f>SUMIFS('Транзакции'!$H$2:$H$1046,'Транзакции'!$A$2:$A$1046,A14,'Транзакции'!$C$2:$C$1046,"&gt;="&amp;$K$1,'Транзакции'!$C$2:$C$1046,"&lt;"&amp;($K$2+1))</x:f>
        <x:v>0</x:v>
      </x:c>
      <x:c r="E14" s="53" t="n">
        <x:f>C14-D14</x:f>
        <x:v>3721000</x:v>
      </x:c>
      <x:c r="F14" s="32" t="b">
        <x:f>AND(OR('Сводка клиентов'!M14="ДА",'Сводка клиентов'!M14="НЕТ"),OR('Сводка клиентов'!N14="HIGH",'Сводка клиентов'!N14="MEDIUM"),'Сводка клиентов'!P14="")</x:f>
        <x:v>1</x:v>
      </x:c>
      <x:c r="G14" s="53" t="n">
        <x:f>IF(F14,E14,"")</x:f>
        <x:v>3721000</x:v>
      </x:c>
      <x:c r="H14" s="32" t="n">
        <x:f>IF(F14,IF(E14&lt;=$K$4,1,IF(E14&gt;=$K$5,3,2)),"")</x:f>
        <x:v>3</x:v>
      </x:c>
    </x:row>
    <x:row r="15" ht="24" customHeight="1">
      <x:c r="A15" s="32" t="str">
        <x:f>'Сводка клиентов'!A15</x:f>
        <x:v>КЛ-014</x:v>
      </x:c>
      <x:c r="B15" s="32" t="str">
        <x:f>'Сводка клиентов'!B15</x:f>
        <x:v>ООО «РегионТех»</x:v>
      </x:c>
      <x:c r="C15" s="53" t="n">
        <x:f>SUMIFS('Транзакции'!$D$2:$D$1046,'Транзакции'!$A$2:$A$1046,A15,'Транзакции'!$C$2:$C$1046,"&gt;="&amp;$K$1,'Транзакции'!$C$2:$C$1046,"&lt;"&amp;($K$2+1))</x:f>
        <x:v>3763000</x:v>
      </x:c>
      <x:c r="D15" s="53" t="n">
        <x:f>SUMIFS('Транзакции'!$H$2:$H$1046,'Транзакции'!$A$2:$A$1046,A15,'Транзакции'!$C$2:$C$1046,"&gt;="&amp;$K$1,'Транзакции'!$C$2:$C$1046,"&lt;"&amp;($K$2+1))</x:f>
        <x:v>0</x:v>
      </x:c>
      <x:c r="E15" s="53" t="n">
        <x:f>C15-D15</x:f>
        <x:v>3763000</x:v>
      </x:c>
      <x:c r="F15" s="32" t="b">
        <x:f>AND(OR('Сводка клиентов'!M15="ДА",'Сводка клиентов'!M15="НЕТ"),OR('Сводка клиентов'!N15="HIGH",'Сводка клиентов'!N15="MEDIUM"),'Сводка клиентов'!P15="")</x:f>
        <x:v>1</x:v>
      </x:c>
      <x:c r="G15" s="53" t="n">
        <x:f>IF(F15,E15,"")</x:f>
        <x:v>3763000</x:v>
      </x:c>
      <x:c r="H15" s="32" t="n">
        <x:f>IF(F15,IF(E15&lt;=$K$4,1,IF(E15&gt;=$K$5,3,2)),"")</x:f>
        <x:v>3</x:v>
      </x:c>
    </x:row>
    <x:row r="16" ht="24" customHeight="1">
      <x:c r="A16" s="32" t="str">
        <x:f>'Сводка клиентов'!A16</x:f>
        <x:v>КЛ-015</x:v>
      </x:c>
      <x:c r="B16" s="32" t="str">
        <x:f>'Сводка клиентов'!B16</x:f>
        <x:v>ООО «СпектрПоставка»</x:v>
      </x:c>
      <x:c r="C16" s="53" t="n">
        <x:f>SUMIFS('Транзакции'!$D$2:$D$1046,'Транзакции'!$A$2:$A$1046,A16,'Транзакции'!$C$2:$C$1046,"&gt;="&amp;$K$1,'Транзакции'!$C$2:$C$1046,"&lt;"&amp;($K$2+1))</x:f>
        <x:v>4800000</x:v>
      </x:c>
      <x:c r="D16" s="53" t="n">
        <x:f>SUMIFS('Транзакции'!$H$2:$H$1046,'Транзакции'!$A$2:$A$1046,A16,'Транзакции'!$C$2:$C$1046,"&gt;="&amp;$K$1,'Транзакции'!$C$2:$C$1046,"&lt;"&amp;($K$2+1))</x:f>
        <x:v>0</x:v>
      </x:c>
      <x:c r="E16" s="53" t="n">
        <x:f>C16-D16</x:f>
        <x:v>4800000</x:v>
      </x:c>
      <x:c r="F16" s="32" t="b">
        <x:f>AND(OR('Сводка клиентов'!M16="ДА",'Сводка клиентов'!M16="НЕТ"),OR('Сводка клиентов'!N16="HIGH",'Сводка клиентов'!N16="MEDIUM"),'Сводка клиентов'!P16="")</x:f>
        <x:v>1</x:v>
      </x:c>
      <x:c r="G16" s="53" t="n">
        <x:f>IF(F16,E16,"")</x:f>
        <x:v>4800000</x:v>
      </x:c>
      <x:c r="H16" s="32" t="n">
        <x:f>IF(F16,IF(E16&lt;=$K$4,1,IF(E16&gt;=$K$5,3,2)),"")</x:f>
        <x:v>3</x:v>
      </x:c>
    </x:row>
    <x:row r="17" ht="24" customHeight="1">
      <x:c r="A17" s="32" t="str">
        <x:f>'Сводка клиентов'!A17</x:f>
        <x:v>КЛ-016</x:v>
      </x:c>
      <x:c r="B17" s="32" t="str">
        <x:f>'Сводка клиентов'!B17</x:f>
        <x:v>ООО «ГраньСнаб»</x:v>
      </x:c>
      <x:c r="C17" s="53" t="n">
        <x:f>SUMIFS('Транзакции'!$D$2:$D$1046,'Транзакции'!$A$2:$A$1046,A17,'Транзакции'!$C$2:$C$1046,"&gt;="&amp;$K$1,'Транзакции'!$C$2:$C$1046,"&lt;"&amp;($K$2+1))</x:f>
        <x:v>540000</x:v>
      </x:c>
      <x:c r="D17" s="53" t="n">
        <x:f>SUMIFS('Транзакции'!$H$2:$H$1046,'Транзакции'!$A$2:$A$1046,A17,'Транзакции'!$C$2:$C$1046,"&gt;="&amp;$K$1,'Транзакции'!$C$2:$C$1046,"&lt;"&amp;($K$2+1))</x:f>
        <x:v>0</x:v>
      </x:c>
      <x:c r="E17" s="53" t="n">
        <x:f>C17-D17</x:f>
        <x:v>540000</x:v>
      </x:c>
      <x:c r="F17" s="32" t="b">
        <x:f>AND(OR('Сводка клиентов'!M17="ДА",'Сводка клиентов'!M17="НЕТ"),OR('Сводка клиентов'!N17="HIGH",'Сводка клиентов'!N17="MEDIUM"),'Сводка клиентов'!P17="")</x:f>
        <x:v>1</x:v>
      </x:c>
      <x:c r="G17" s="53" t="n">
        <x:f>IF(F17,E17,"")</x:f>
        <x:v>540000</x:v>
      </x:c>
      <x:c r="H17" s="32" t="n">
        <x:f>IF(F17,IF(E17&lt;=$K$4,1,IF(E17&gt;=$K$5,3,2)),"")</x:f>
        <x:v>1</x:v>
      </x:c>
    </x:row>
    <x:row r="18" ht="24" customHeight="1">
      <x:c r="A18" s="32" t="str">
        <x:f>'Сводка клиентов'!A18</x:f>
        <x:v>КЛ-017</x:v>
      </x:c>
      <x:c r="B18" s="32" t="str">
        <x:f>'Сводка клиентов'!B18</x:f>
        <x:v>ООО «ПорогКомплект»</x:v>
      </x:c>
      <x:c r="C18" s="53" t="n">
        <x:f>SUMIFS('Транзакции'!$D$2:$D$1046,'Транзакции'!$A$2:$A$1046,A18,'Транзакции'!$C$2:$C$1046,"&gt;="&amp;$K$1,'Транзакции'!$C$2:$C$1046,"&lt;"&amp;($K$2+1))</x:f>
        <x:v>540000</x:v>
      </x:c>
      <x:c r="D18" s="53" t="n">
        <x:f>SUMIFS('Транзакции'!$H$2:$H$1046,'Транзакции'!$A$2:$A$1046,A18,'Транзакции'!$C$2:$C$1046,"&gt;="&amp;$K$1,'Транзакции'!$C$2:$C$1046,"&lt;"&amp;($K$2+1))</x:f>
        <x:v>0</x:v>
      </x:c>
      <x:c r="E18" s="53" t="n">
        <x:f>C18-D18</x:f>
        <x:v>540000</x:v>
      </x:c>
      <x:c r="F18" s="32" t="b">
        <x:f>AND(OR('Сводка клиентов'!M18="ДА",'Сводка клиентов'!M18="НЕТ"),OR('Сводка клиентов'!N18="HIGH",'Сводка клиентов'!N18="MEDIUM"),'Сводка клиентов'!P18="")</x:f>
        <x:v>1</x:v>
      </x:c>
      <x:c r="G18" s="53" t="n">
        <x:f>IF(F18,E18,"")</x:f>
        <x:v>540000</x:v>
      </x:c>
      <x:c r="H18" s="32" t="n">
        <x:f>IF(F18,IF(E18&lt;=$K$4,1,IF(E18&gt;=$K$5,3,2)),"")</x:f>
        <x:v>1</x:v>
      </x:c>
    </x:row>
    <x:row r="19" ht="24" customHeight="1">
      <x:c r="A19" s="32" t="str">
        <x:f>'Сводка клиентов'!A19</x:f>
        <x:v>КЛ-018</x:v>
      </x:c>
      <x:c r="B19" s="32" t="str">
        <x:f>'Сводка клиентов'!B19</x:f>
        <x:v>ООО «БалансОпт»</x:v>
      </x:c>
      <x:c r="C19" s="53" t="n">
        <x:f>SUMIFS('Транзакции'!$D$2:$D$1046,'Транзакции'!$A$2:$A$1046,A19,'Транзакции'!$C$2:$C$1046,"&gt;="&amp;$K$1,'Транзакции'!$C$2:$C$1046,"&lt;"&amp;($K$2+1))</x:f>
        <x:v>4800</x:v>
      </x:c>
      <x:c r="D19" s="53" t="n">
        <x:f>SUMIFS('Транзакции'!$H$2:$H$1046,'Транзакции'!$A$2:$A$1046,A19,'Транзакции'!$C$2:$C$1046,"&gt;="&amp;$K$1,'Транзакции'!$C$2:$C$1046,"&lt;"&amp;($K$2+1))</x:f>
        <x:v>0</x:v>
      </x:c>
      <x:c r="E19" s="53" t="n">
        <x:f>C19-D19</x:f>
        <x:v>4800</x:v>
      </x:c>
      <x:c r="F19" s="32" t="b">
        <x:f>AND(OR('Сводка клиентов'!M19="ДА",'Сводка клиентов'!M19="НЕТ"),OR('Сводка клиентов'!N19="HIGH",'Сводка клиентов'!N19="MEDIUM"),'Сводка клиентов'!P19="")</x:f>
        <x:v>1</x:v>
      </x:c>
      <x:c r="G19" s="53" t="n">
        <x:f>IF(F19,E19,"")</x:f>
        <x:v>4800</x:v>
      </x:c>
      <x:c r="H19" s="32" t="n">
        <x:f>IF(F19,IF(E19&lt;=$K$4,1,IF(E19&gt;=$K$5,3,2)),"")</x:f>
        <x:v>1</x:v>
      </x:c>
    </x:row>
    <x:row r="20" ht="24" customHeight="1">
      <x:c r="A20" s="32" t="str">
        <x:f>'Сводка клиентов'!A20</x:f>
        <x:v>КЛ-019</x:v>
      </x:c>
      <x:c r="B20" s="32" t="str">
        <x:f>'Сводка клиентов'!B20</x:f>
        <x:v>ООО «НовыйКонтур»</x:v>
      </x:c>
      <x:c r="C20" s="53" t="n">
        <x:f>SUMIFS('Транзакции'!$D$2:$D$1046,'Транзакции'!$A$2:$A$1046,A20,'Транзакции'!$C$2:$C$1046,"&gt;="&amp;$K$1,'Транзакции'!$C$2:$C$1046,"&lt;"&amp;($K$2+1))</x:f>
        <x:v>258000</x:v>
      </x:c>
      <x:c r="D20" s="53" t="n">
        <x:f>SUMIFS('Транзакции'!$H$2:$H$1046,'Транзакции'!$A$2:$A$1046,A20,'Транзакции'!$C$2:$C$1046,"&gt;="&amp;$K$1,'Транзакции'!$C$2:$C$1046,"&lt;"&amp;($K$2+1))</x:f>
        <x:v>0</x:v>
      </x:c>
      <x:c r="E20" s="53" t="n">
        <x:f>C20-D20</x:f>
        <x:v>258000</x:v>
      </x:c>
      <x:c r="F20" s="32" t="b">
        <x:f>AND(OR('Сводка клиентов'!M20="ДА",'Сводка клиентов'!M20="НЕТ"),OR('Сводка клиентов'!N20="HIGH",'Сводка клиентов'!N20="MEDIUM"),'Сводка клиентов'!P20="")</x:f>
        <x:v>0</x:v>
      </x:c>
      <x:c r="G20" s="53" t="str">
        <x:f>IF(F20,E20,"")</x:f>
      </x:c>
      <x:c r="H20" s="32" t="str">
        <x:f>IF(F20,IF(E20&lt;=$K$4,1,IF(E20&gt;=$K$5,3,2)),"")</x:f>
      </x:c>
    </x:row>
    <x:row r="21" ht="24" customHeight="1">
      <x:c r="A21" s="32" t="str">
        <x:f>'Сводка клиентов'!A21</x:f>
        <x:v>КЛ-020</x:v>
      </x:c>
      <x:c r="B21" s="32" t="str">
        <x:f>'Сводка клиентов'!B21</x:f>
        <x:v>ООО «СтартПоставка»</x:v>
      </x:c>
      <x:c r="C21" s="53" t="n">
        <x:f>SUMIFS('Транзакции'!$D$2:$D$1046,'Транзакции'!$A$2:$A$1046,A21,'Транзакции'!$C$2:$C$1046,"&gt;="&amp;$K$1,'Транзакции'!$C$2:$C$1046,"&lt;"&amp;($K$2+1))</x:f>
        <x:v>541000</x:v>
      </x:c>
      <x:c r="D21" s="53" t="n">
        <x:f>SUMIFS('Транзакции'!$H$2:$H$1046,'Транзакции'!$A$2:$A$1046,A21,'Транзакции'!$C$2:$C$1046,"&gt;="&amp;$K$1,'Транзакции'!$C$2:$C$1046,"&lt;"&amp;($K$2+1))</x:f>
        <x:v>0</x:v>
      </x:c>
      <x:c r="E21" s="53" t="n">
        <x:f>C21-D21</x:f>
        <x:v>541000</x:v>
      </x:c>
      <x:c r="F21" s="32" t="b">
        <x:f>AND(OR('Сводка клиентов'!M21="ДА",'Сводка клиентов'!M21="НЕТ"),OR('Сводка клиентов'!N21="HIGH",'Сводка клиентов'!N21="MEDIUM"),'Сводка клиентов'!P21="")</x:f>
        <x:v>0</x:v>
      </x:c>
      <x:c r="G21" s="53" t="str">
        <x:f>IF(F21,E21,"")</x:f>
      </x:c>
      <x:c r="H21" s="32" t="str">
        <x:f>IF(F21,IF(E21&lt;=$K$4,1,IF(E21&gt;=$K$5,3,2)),"")</x:f>
      </x:c>
    </x:row>
    <x:row r="22" ht="24" customHeight="1">
      <x:c r="A22" s="32" t="str">
        <x:f>'Сводка клиентов'!A22</x:f>
        <x:v>КЛ-021</x:v>
      </x:c>
      <x:c r="B22" s="32" t="str">
        <x:f>'Сводка клиентов'!B22</x:f>
        <x:v>ООО «АгроСезон»</x:v>
      </x:c>
      <x:c r="C22" s="53" t="n">
        <x:f>SUMIFS('Транзакции'!$D$2:$D$1046,'Транзакции'!$A$2:$A$1046,A22,'Транзакции'!$C$2:$C$1046,"&gt;="&amp;$K$1,'Транзакции'!$C$2:$C$1046,"&lt;"&amp;($K$2+1))</x:f>
        <x:v>2819000</x:v>
      </x:c>
      <x:c r="D22" s="53" t="n">
        <x:f>SUMIFS('Транзакции'!$H$2:$H$1046,'Транзакции'!$A$2:$A$1046,A22,'Транзакции'!$C$2:$C$1046,"&gt;="&amp;$K$1,'Транзакции'!$C$2:$C$1046,"&lt;"&amp;($K$2+1))</x:f>
        <x:v>0</x:v>
      </x:c>
      <x:c r="E22" s="53" t="n">
        <x:f>C22-D22</x:f>
        <x:v>2819000</x:v>
      </x:c>
      <x:c r="F22" s="32" t="b">
        <x:f>AND(OR('Сводка клиентов'!M22="ДА",'Сводка клиентов'!M22="НЕТ"),OR('Сводка клиентов'!N22="HIGH",'Сводка клиентов'!N22="MEDIUM"),'Сводка клиентов'!P22="")</x:f>
        <x:v>0</x:v>
      </x:c>
      <x:c r="G22" s="53" t="str">
        <x:f>IF(F22,E22,"")</x:f>
      </x:c>
      <x:c r="H22" s="32" t="str">
        <x:f>IF(F22,IF(E22&lt;=$K$4,1,IF(E22&gt;=$K$5,3,2)),"")</x:f>
      </x:c>
    </x:row>
    <x:row r="23" ht="24" customHeight="1">
      <x:c r="A23" s="32" t="str">
        <x:f>'Сводка клиентов'!A23</x:f>
        <x:v>КЛ-022</x:v>
      </x:c>
      <x:c r="B23" s="32" t="str">
        <x:f>'Сводка клиентов'!B23</x:f>
        <x:v>ООО «ПолеСнаб»</x:v>
      </x:c>
      <x:c r="C23" s="53" t="n">
        <x:f>SUMIFS('Транзакции'!$D$2:$D$1046,'Транзакции'!$A$2:$A$1046,A23,'Транзакции'!$C$2:$C$1046,"&gt;="&amp;$K$1,'Транзакции'!$C$2:$C$1046,"&lt;"&amp;($K$2+1))</x:f>
        <x:v>2939000</x:v>
      </x:c>
      <x:c r="D23" s="53" t="n">
        <x:f>SUMIFS('Транзакции'!$H$2:$H$1046,'Транзакции'!$A$2:$A$1046,A23,'Транзакции'!$C$2:$C$1046,"&gt;="&amp;$K$1,'Транзакции'!$C$2:$C$1046,"&lt;"&amp;($K$2+1))</x:f>
        <x:v>0</x:v>
      </x:c>
      <x:c r="E23" s="53" t="n">
        <x:f>C23-D23</x:f>
        <x:v>2939000</x:v>
      </x:c>
      <x:c r="F23" s="32" t="b">
        <x:f>AND(OR('Сводка клиентов'!M23="ДА",'Сводка клиентов'!M23="НЕТ"),OR('Сводка клиентов'!N23="HIGH",'Сводка клиентов'!N23="MEDIUM"),'Сводка клиентов'!P23="")</x:f>
        <x:v>0</x:v>
      </x:c>
      <x:c r="G23" s="53" t="str">
        <x:f>IF(F23,E23,"")</x:f>
      </x:c>
      <x:c r="H23" s="32" t="str">
        <x:f>IF(F23,IF(E23&lt;=$K$4,1,IF(E23&gt;=$K$5,3,2)),"")</x:f>
      </x:c>
    </x:row>
    <x:row r="24" ht="24" customHeight="1">
      <x:c r="A24" s="32" t="str">
        <x:f>'Сводка клиентов'!A24</x:f>
        <x:v>КЛ-023</x:v>
      </x:c>
      <x:c r="B24" s="32" t="str">
        <x:f>'Сводка клиентов'!B24</x:f>
        <x:v>ООО «СадТехника»</x:v>
      </x:c>
      <x:c r="C24" s="53" t="n">
        <x:f>SUMIFS('Транзакции'!$D$2:$D$1046,'Транзакции'!$A$2:$A$1046,A24,'Транзакции'!$C$2:$C$1046,"&gt;="&amp;$K$1,'Транзакции'!$C$2:$C$1046,"&lt;"&amp;($K$2+1))</x:f>
        <x:v>3059000</x:v>
      </x:c>
      <x:c r="D24" s="53" t="n">
        <x:f>SUMIFS('Транзакции'!$H$2:$H$1046,'Транзакции'!$A$2:$A$1046,A24,'Транзакции'!$C$2:$C$1046,"&gt;="&amp;$K$1,'Транзакции'!$C$2:$C$1046,"&lt;"&amp;($K$2+1))</x:f>
        <x:v>0</x:v>
      </x:c>
      <x:c r="E24" s="53" t="n">
        <x:f>C24-D24</x:f>
        <x:v>3059000</x:v>
      </x:c>
      <x:c r="F24" s="32" t="b">
        <x:f>AND(OR('Сводка клиентов'!M24="ДА",'Сводка клиентов'!M24="НЕТ"),OR('Сводка клиентов'!N24="HIGH",'Сводка клиентов'!N24="MEDIUM"),'Сводка клиентов'!P24="")</x:f>
        <x:v>0</x:v>
      </x:c>
      <x:c r="G24" s="53" t="str">
        <x:f>IF(F24,E24,"")</x:f>
      </x:c>
      <x:c r="H24" s="32" t="str">
        <x:f>IF(F24,IF(E24&lt;=$K$4,1,IF(E24&gt;=$K$5,3,2)),"")</x:f>
      </x:c>
    </x:row>
    <x:row r="25" ht="24" customHeight="1">
      <x:c r="A25" s="32" t="str">
        <x:f>'Сводка клиентов'!A25</x:f>
        <x:v>КЛ-024</x:v>
      </x:c>
      <x:c r="B25" s="32" t="str">
        <x:f>'Сводка клиентов'!B25</x:f>
        <x:v>ООО «МонтажПроект»</x:v>
      </x:c>
      <x:c r="C25" s="53" t="n">
        <x:f>SUMIFS('Транзакции'!$D$2:$D$1046,'Транзакции'!$A$2:$A$1046,A25,'Транзакции'!$C$2:$C$1046,"&gt;="&amp;$K$1,'Транзакции'!$C$2:$C$1046,"&lt;"&amp;($K$2+1))</x:f>
        <x:v>2545000</x:v>
      </x:c>
      <x:c r="D25" s="53" t="n">
        <x:f>SUMIFS('Транзакции'!$H$2:$H$1046,'Транзакции'!$A$2:$A$1046,A25,'Транзакции'!$C$2:$C$1046,"&gt;="&amp;$K$1,'Транзакции'!$C$2:$C$1046,"&lt;"&amp;($K$2+1))</x:f>
        <x:v>0</x:v>
      </x:c>
      <x:c r="E25" s="53" t="n">
        <x:f>C25-D25</x:f>
        <x:v>2545000</x:v>
      </x:c>
      <x:c r="F25" s="32" t="b">
        <x:f>AND(OR('Сводка клиентов'!M25="ДА",'Сводка клиентов'!M25="НЕТ"),OR('Сводка клиентов'!N25="HIGH",'Сводка клиентов'!N25="MEDIUM"),'Сводка клиентов'!P25="")</x:f>
        <x:v>0</x:v>
      </x:c>
      <x:c r="G25" s="53" t="str">
        <x:f>IF(F25,E25,"")</x:f>
      </x:c>
      <x:c r="H25" s="32" t="str">
        <x:f>IF(F25,IF(E25&lt;=$K$4,1,IF(E25&gt;=$K$5,3,2)),"")</x:f>
      </x:c>
    </x:row>
    <x:row r="26" ht="24" customHeight="1">
      <x:c r="A26" s="32" t="str">
        <x:f>'Сводка клиентов'!A26</x:f>
        <x:v>КЛ-025</x:v>
      </x:c>
      <x:c r="B26" s="32" t="str">
        <x:f>'Сводка клиентов'!B26</x:f>
        <x:v>ООО «ИнжСтрой»</x:v>
      </x:c>
      <x:c r="C26" s="53" t="n">
        <x:f>SUMIFS('Транзакции'!$D$2:$D$1046,'Транзакции'!$A$2:$A$1046,A26,'Транзакции'!$C$2:$C$1046,"&gt;="&amp;$K$1,'Транзакции'!$C$2:$C$1046,"&lt;"&amp;($K$2+1))</x:f>
        <x:v>2641000</x:v>
      </x:c>
      <x:c r="D26" s="53" t="n">
        <x:f>SUMIFS('Транзакции'!$H$2:$H$1046,'Транзакции'!$A$2:$A$1046,A26,'Транзакции'!$C$2:$C$1046,"&gt;="&amp;$K$1,'Транзакции'!$C$2:$C$1046,"&lt;"&amp;($K$2+1))</x:f>
        <x:v>0</x:v>
      </x:c>
      <x:c r="E26" s="53" t="n">
        <x:f>C26-D26</x:f>
        <x:v>2641000</x:v>
      </x:c>
      <x:c r="F26" s="32" t="b">
        <x:f>AND(OR('Сводка клиентов'!M26="ДА",'Сводка клиентов'!M26="НЕТ"),OR('Сводка клиентов'!N26="HIGH",'Сводка клиентов'!N26="MEDIUM"),'Сводка клиентов'!P26="")</x:f>
        <x:v>0</x:v>
      </x:c>
      <x:c r="G26" s="53" t="str">
        <x:f>IF(F26,E26,"")</x:f>
      </x:c>
      <x:c r="H26" s="32" t="str">
        <x:f>IF(F26,IF(E26&lt;=$K$4,1,IF(E26&gt;=$K$5,3,2)),"")</x:f>
      </x:c>
    </x:row>
    <x:row r="27" ht="24" customHeight="1">
      <x:c r="A27" s="32" t="str">
        <x:f>'Сводка клиентов'!A27</x:f>
        <x:v>КЛ-026</x:v>
      </x:c>
      <x:c r="B27" s="32" t="str">
        <x:f>'Сводка клиентов'!B27</x:f>
        <x:v>ООО «ОбъектКомплект»</x:v>
      </x:c>
      <x:c r="C27" s="53" t="n">
        <x:f>SUMIFS('Транзакции'!$D$2:$D$1046,'Транзакции'!$A$2:$A$1046,A27,'Транзакции'!$C$2:$C$1046,"&gt;="&amp;$K$1,'Транзакции'!$C$2:$C$1046,"&lt;"&amp;($K$2+1))</x:f>
        <x:v>2737000</x:v>
      </x:c>
      <x:c r="D27" s="53" t="n">
        <x:f>SUMIFS('Транзакции'!$H$2:$H$1046,'Транзакции'!$A$2:$A$1046,A27,'Транзакции'!$C$2:$C$1046,"&gt;="&amp;$K$1,'Транзакции'!$C$2:$C$1046,"&lt;"&amp;($K$2+1))</x:f>
        <x:v>0</x:v>
      </x:c>
      <x:c r="E27" s="53" t="n">
        <x:f>C27-D27</x:f>
        <x:v>2737000</x:v>
      </x:c>
      <x:c r="F27" s="32" t="b">
        <x:f>AND(OR('Сводка клиентов'!M27="ДА",'Сводка клиентов'!M27="НЕТ"),OR('Сводка клиентов'!N27="HIGH",'Сводка клиентов'!N27="MEDIUM"),'Сводка клиентов'!P27="")</x:f>
        <x:v>0</x:v>
      </x:c>
      <x:c r="G27" s="53" t="str">
        <x:f>IF(F27,E27,"")</x:f>
      </x:c>
      <x:c r="H27" s="32" t="str">
        <x:f>IF(F27,IF(E27&lt;=$K$4,1,IF(E27&gt;=$K$5,3,2)),"")</x:f>
      </x:c>
    </x:row>
    <x:row r="28" ht="24" customHeight="1">
      <x:c r="A28" s="32" t="str">
        <x:f>'Сводка клиентов'!A28</x:f>
        <x:v>КЛ-027</x:v>
      </x:c>
      <x:c r="B28" s="32" t="str">
        <x:f>'Сводка клиентов'!B28</x:f>
        <x:v>ООО «ТемпПром»</x:v>
      </x:c>
      <x:c r="C28" s="53" t="n">
        <x:f>SUMIFS('Транзакции'!$D$2:$D$1046,'Транзакции'!$A$2:$A$1046,A28,'Транзакции'!$C$2:$C$1046,"&gt;="&amp;$K$1,'Транзакции'!$C$2:$C$1046,"&lt;"&amp;($K$2+1))</x:f>
        <x:v>3541000</x:v>
      </x:c>
      <x:c r="D28" s="53" t="n">
        <x:f>SUMIFS('Транзакции'!$H$2:$H$1046,'Транзакции'!$A$2:$A$1046,A28,'Транзакции'!$C$2:$C$1046,"&gt;="&amp;$K$1,'Транзакции'!$C$2:$C$1046,"&lt;"&amp;($K$2+1))</x:f>
        <x:v>0</x:v>
      </x:c>
      <x:c r="E28" s="53" t="n">
        <x:f>C28-D28</x:f>
        <x:v>3541000</x:v>
      </x:c>
      <x:c r="F28" s="32" t="b">
        <x:f>AND(OR('Сводка клиентов'!M28="ДА",'Сводка клиентов'!M28="НЕТ"),OR('Сводка клиентов'!N28="HIGH",'Сводка клиентов'!N28="MEDIUM"),'Сводка клиентов'!P28="")</x:f>
        <x:v>0</x:v>
      </x:c>
      <x:c r="G28" s="53" t="str">
        <x:f>IF(F28,E28,"")</x:f>
      </x:c>
      <x:c r="H28" s="32" t="str">
        <x:f>IF(F28,IF(E28&lt;=$K$4,1,IF(E28&gt;=$K$5,3,2)),"")</x:f>
      </x:c>
    </x:row>
    <x:row r="29" ht="24" customHeight="1">
      <x:c r="A29" s="32" t="str">
        <x:f>'Сводка клиентов'!A29</x:f>
        <x:v>КЛ-028</x:v>
      </x:c>
      <x:c r="B29" s="32" t="str">
        <x:f>'Сводка клиентов'!B29</x:f>
        <x:v>ООО «РостСнаб»</x:v>
      </x:c>
      <x:c r="C29" s="53" t="n">
        <x:f>SUMIFS('Транзакции'!$D$2:$D$1046,'Транзакции'!$A$2:$A$1046,A29,'Транзакции'!$C$2:$C$1046,"&gt;="&amp;$K$1,'Транзакции'!$C$2:$C$1046,"&lt;"&amp;($K$2+1))</x:f>
        <x:v>3661000</x:v>
      </x:c>
      <x:c r="D29" s="53" t="n">
        <x:f>SUMIFS('Транзакции'!$H$2:$H$1046,'Транзакции'!$A$2:$A$1046,A29,'Транзакции'!$C$2:$C$1046,"&gt;="&amp;$K$1,'Транзакции'!$C$2:$C$1046,"&lt;"&amp;($K$2+1))</x:f>
        <x:v>0</x:v>
      </x:c>
      <x:c r="E29" s="53" t="n">
        <x:f>C29-D29</x:f>
        <x:v>3661000</x:v>
      </x:c>
      <x:c r="F29" s="32" t="b">
        <x:f>AND(OR('Сводка клиентов'!M29="ДА",'Сводка клиентов'!M29="НЕТ"),OR('Сводка клиентов'!N29="HIGH",'Сводка клиентов'!N29="MEDIUM"),'Сводка клиентов'!P29="")</x:f>
        <x:v>0</x:v>
      </x:c>
      <x:c r="G29" s="53" t="str">
        <x:f>IF(F29,E29,"")</x:f>
      </x:c>
      <x:c r="H29" s="32" t="str">
        <x:f>IF(F29,IF(E29&lt;=$K$4,1,IF(E29&gt;=$K$5,3,2)),"")</x:f>
      </x:c>
    </x:row>
    <x:row r="30" ht="24" customHeight="1">
      <x:c r="A30" s="32" t="str">
        <x:f>'Сводка клиентов'!A30</x:f>
        <x:v>КЛ-029</x:v>
      </x:c>
      <x:c r="B30" s="32" t="str">
        <x:f>'Сводка клиентов'!B30</x:f>
        <x:v>ООО «ВозвратКомплект»</x:v>
      </x:c>
      <x:c r="C30" s="53" t="n">
        <x:f>SUMIFS('Транзакции'!$D$2:$D$1046,'Транзакции'!$A$2:$A$1046,A30,'Транзакции'!$C$2:$C$1046,"&gt;="&amp;$K$1,'Транзакции'!$C$2:$C$1046,"&lt;"&amp;($K$2+1))</x:f>
        <x:v>2200000</x:v>
      </x:c>
      <x:c r="D30" s="53" t="n">
        <x:f>SUMIFS('Транзакции'!$H$2:$H$1046,'Транзакции'!$A$2:$A$1046,A30,'Транзакции'!$C$2:$C$1046,"&gt;="&amp;$K$1,'Транзакции'!$C$2:$C$1046,"&lt;"&amp;($K$2+1))</x:f>
        <x:v>320000</x:v>
      </x:c>
      <x:c r="E30" s="53" t="n">
        <x:f>C30-D30</x:f>
        <x:v>1880000</x:v>
      </x:c>
      <x:c r="F30" s="32" t="b">
        <x:f>AND(OR('Сводка клиентов'!M30="ДА",'Сводка клиентов'!M30="НЕТ"),OR('Сводка клиентов'!N30="HIGH",'Сводка клиентов'!N30="MEDIUM"),'Сводка клиентов'!P30="")</x:f>
        <x:v>1</x:v>
      </x:c>
      <x:c r="G30" s="53" t="n">
        <x:f>IF(F30,E30,"")</x:f>
        <x:v>1880000</x:v>
      </x:c>
      <x:c r="H30" s="32" t="n">
        <x:f>IF(F30,IF(E30&lt;=$K$4,1,IF(E30&gt;=$K$5,3,2)),"")</x:f>
        <x:v>2</x:v>
      </x:c>
    </x:row>
    <x:row r="31" ht="24" customHeight="1">
      <x:c r="A31" s="32" t="str">
        <x:f>'Сводка клиентов'!A31</x:f>
        <x:v>КЛ-030</x:v>
      </x:c>
      <x:c r="B31" s="32" t="str">
        <x:f>'Сводка клиентов'!B31</x:f>
        <x:v>ООО «КачествоОпт»</x:v>
      </x:c>
      <x:c r="C31" s="53" t="n">
        <x:f>SUMIFS('Транзакции'!$D$2:$D$1046,'Транзакции'!$A$2:$A$1046,A31,'Транзакции'!$C$2:$C$1046,"&gt;="&amp;$K$1,'Транзакции'!$C$2:$C$1046,"&lt;"&amp;($K$2+1))</x:f>
        <x:v>2400000</x:v>
      </x:c>
      <x:c r="D31" s="53" t="n">
        <x:f>SUMIFS('Транзакции'!$H$2:$H$1046,'Транзакции'!$A$2:$A$1046,A31,'Транзакции'!$C$2:$C$1046,"&gt;="&amp;$K$1,'Транзакции'!$C$2:$C$1046,"&lt;"&amp;($K$2+1))</x:f>
        <x:v>900000</x:v>
      </x:c>
      <x:c r="E31" s="53" t="n">
        <x:f>C31-D31</x:f>
        <x:v>1500000</x:v>
      </x:c>
      <x:c r="F31" s="32" t="b">
        <x:f>AND(OR('Сводка клиентов'!M31="ДА",'Сводка клиентов'!M31="НЕТ"),OR('Сводка клиентов'!N31="HIGH",'Сводка клиентов'!N31="MEDIUM"),'Сводка клиентов'!P31="")</x:f>
        <x:v>1</x:v>
      </x:c>
      <x:c r="G31" s="53" t="n">
        <x:f>IF(F31,E31,"")</x:f>
        <x:v>1500000</x:v>
      </x:c>
      <x:c r="H31" s="32" t="n">
        <x:f>IF(F31,IF(E31&lt;=$K$4,1,IF(E31&gt;=$K$5,3,2)),"")</x:f>
        <x:v>2</x:v>
      </x:c>
    </x:row>
    <x:row r="32" ht="24" customHeight="1">
      <x:c r="A32" s="32" t="str">
        <x:f>'Сводка клиентов'!A32</x:f>
        <x:v>КЛ-031</x:v>
      </x:c>
      <x:c r="B32" s="32" t="str">
        <x:f>'Сводка клиентов'!B32</x:f>
        <x:v>ООО «РеверсСнаб»</x:v>
      </x:c>
      <x:c r="C32" s="53" t="n">
        <x:f>SUMIFS('Транзакции'!$D$2:$D$1046,'Транзакции'!$A$2:$A$1046,A32,'Транзакции'!$C$2:$C$1046,"&gt;="&amp;$K$1,'Транзакции'!$C$2:$C$1046,"&lt;"&amp;($K$2+1))</x:f>
        <x:v>2200000</x:v>
      </x:c>
      <x:c r="D32" s="53" t="n">
        <x:f>SUMIFS('Транзакции'!$H$2:$H$1046,'Транзакции'!$A$2:$A$1046,A32,'Транзакции'!$C$2:$C$1046,"&gt;="&amp;$K$1,'Транзакции'!$C$2:$C$1046,"&lt;"&amp;($K$2+1))</x:f>
        <x:v>225000</x:v>
      </x:c>
      <x:c r="E32" s="53" t="n">
        <x:f>C32-D32</x:f>
        <x:v>1975000</x:v>
      </x:c>
      <x:c r="F32" s="32" t="b">
        <x:f>AND(OR('Сводка клиентов'!M32="ДА",'Сводка клиентов'!M32="НЕТ"),OR('Сводка клиентов'!N32="HIGH",'Сводка клиентов'!N32="MEDIUM"),'Сводка клиентов'!P32="")</x:f>
        <x:v>1</x:v>
      </x:c>
      <x:c r="G32" s="53" t="n">
        <x:f>IF(F32,E32,"")</x:f>
        <x:v>1975000</x:v>
      </x:c>
      <x:c r="H32" s="32" t="n">
        <x:f>IF(F32,IF(E32&lt;=$K$4,1,IF(E32&gt;=$K$5,3,2)),"")</x:f>
        <x:v>2</x:v>
      </x:c>
    </x:row>
    <x:row r="33" ht="24" customHeight="1">
      <x:c r="A33" s="32" t="str">
        <x:f>'Сводка клиентов'!A33</x:f>
        <x:v>КЛ-032</x:v>
      </x:c>
      <x:c r="B33" s="32" t="str">
        <x:f>'Сводка клиентов'!B33</x:f>
        <x:v>ООО «ДеньКомплект»</x:v>
      </x:c>
      <x:c r="C33" s="53" t="n">
        <x:f>SUMIFS('Транзакции'!$D$2:$D$1046,'Транзакции'!$A$2:$A$1046,A33,'Транзакции'!$C$2:$C$1046,"&gt;="&amp;$K$1,'Транзакции'!$C$2:$C$1046,"&lt;"&amp;($K$2+1))</x:f>
        <x:v>11260800</x:v>
      </x:c>
      <x:c r="D33" s="53" t="n">
        <x:f>SUMIFS('Транзакции'!$H$2:$H$1046,'Транзакции'!$A$2:$A$1046,A33,'Транзакции'!$C$2:$C$1046,"&gt;="&amp;$K$1,'Транзакции'!$C$2:$C$1046,"&lt;"&amp;($K$2+1))</x:f>
        <x:v>0</x:v>
      </x:c>
      <x:c r="E33" s="53" t="n">
        <x:f>C33-D33</x:f>
        <x:v>11260800</x:v>
      </x:c>
      <x:c r="F33" s="32" t="b">
        <x:f>AND(OR('Сводка клиентов'!M33="ДА",'Сводка клиентов'!M33="НЕТ"),OR('Сводка клиентов'!N33="HIGH",'Сводка клиентов'!N33="MEDIUM"),'Сводка клиентов'!P33="")</x:f>
        <x:v>1</x:v>
      </x:c>
      <x:c r="G33" s="53" t="n">
        <x:f>IF(F33,E33,"")</x:f>
        <x:v>11260800</x:v>
      </x:c>
      <x:c r="H33" s="32" t="n">
        <x:f>IF(F33,IF(E33&lt;=$K$4,1,IF(E33&gt;=$K$5,3,2)),"")</x:f>
        <x:v>3</x:v>
      </x:c>
    </x:row>
    <x:row r="34" ht="24" customHeight="1">
      <x:c r="A34" s="32" t="str">
        <x:f>'Сводка клиентов'!A34</x:f>
        <x:v>КЛ-033</x:v>
      </x:c>
      <x:c r="B34" s="32" t="str">
        <x:f>'Сводка клиентов'!B34</x:f>
        <x:v>ООО «МультиПоставка»</x:v>
      </x:c>
      <x:c r="C34" s="53" t="n">
        <x:f>SUMIFS('Транзакции'!$D$2:$D$1046,'Транзакции'!$A$2:$A$1046,A34,'Транзакции'!$C$2:$C$1046,"&gt;="&amp;$K$1,'Транзакции'!$C$2:$C$1046,"&lt;"&amp;($K$2+1))</x:f>
        <x:v>10565800</x:v>
      </x:c>
      <x:c r="D34" s="53" t="n">
        <x:f>SUMIFS('Транзакции'!$H$2:$H$1046,'Транзакции'!$A$2:$A$1046,A34,'Транзакции'!$C$2:$C$1046,"&gt;="&amp;$K$1,'Транзакции'!$C$2:$C$1046,"&lt;"&amp;($K$2+1))</x:f>
        <x:v>0</x:v>
      </x:c>
      <x:c r="E34" s="53" t="n">
        <x:f>C34-D34</x:f>
        <x:v>10565800</x:v>
      </x:c>
      <x:c r="F34" s="32" t="b">
        <x:f>AND(OR('Сводка клиентов'!M34="ДА",'Сводка клиентов'!M34="НЕТ"),OR('Сводка клиентов'!N34="HIGH",'Сводка клиентов'!N34="MEDIUM"),'Сводка клиентов'!P34="")</x:f>
        <x:v>1</x:v>
      </x:c>
      <x:c r="G34" s="53" t="n">
        <x:f>IF(F34,E34,"")</x:f>
        <x:v>10565800</x:v>
      </x:c>
      <x:c r="H34" s="32" t="n">
        <x:f>IF(F34,IF(E34&lt;=$K$4,1,IF(E34&gt;=$K$5,3,2)),"")</x:f>
        <x:v>3</x:v>
      </x:c>
    </x:row>
    <x:row r="35" ht="24" customHeight="1">
      <x:c r="A35" s="32" t="str">
        <x:f>'Сводка клиентов'!A35</x:f>
        <x:v>КЛ-034</x:v>
      </x:c>
      <x:c r="B35" s="32" t="str">
        <x:f>'Сводка клиентов'!B35</x:f>
        <x:v>ООО «ПеременныйРитм»</x:v>
      </x:c>
      <x:c r="C35" s="53" t="n">
        <x:f>SUMIFS('Транзакции'!$D$2:$D$1046,'Транзакции'!$A$2:$A$1046,A35,'Транзакции'!$C$2:$C$1046,"&gt;="&amp;$K$1,'Транзакции'!$C$2:$C$1046,"&lt;"&amp;($K$2+1))</x:f>
        <x:v>4381000</x:v>
      </x:c>
      <x:c r="D35" s="53" t="n">
        <x:f>SUMIFS('Транзакции'!$H$2:$H$1046,'Транзакции'!$A$2:$A$1046,A35,'Транзакции'!$C$2:$C$1046,"&gt;="&amp;$K$1,'Транзакции'!$C$2:$C$1046,"&lt;"&amp;($K$2+1))</x:f>
        <x:v>0</x:v>
      </x:c>
      <x:c r="E35" s="53" t="n">
        <x:f>C35-D35</x:f>
        <x:v>4381000</x:v>
      </x:c>
      <x:c r="F35" s="32" t="b">
        <x:f>AND(OR('Сводка клиентов'!M35="ДА",'Сводка клиентов'!M35="НЕТ"),OR('Сводка клиентов'!N35="HIGH",'Сводка клиентов'!N35="MEDIUM"),'Сводка клиентов'!P35="")</x:f>
        <x:v>0</x:v>
      </x:c>
      <x:c r="G35" s="53" t="str">
        <x:f>IF(F35,E35,"")</x:f>
      </x:c>
      <x:c r="H35" s="32" t="str">
        <x:f>IF(F35,IF(E35&lt;=$K$4,1,IF(E35&gt;=$K$5,3,2)),"")</x:f>
      </x:c>
    </x:row>
    <x:row r="36" ht="24" customHeight="1">
      <x:c r="A36" s="32" t="str">
        <x:f>'Сводка клиентов'!A36</x:f>
        <x:v>КЛ-035</x:v>
      </x:c>
      <x:c r="B36" s="32" t="str">
        <x:f>'Сводка клиентов'!B36</x:f>
        <x:v>ООО «НеритмСнаб»</x:v>
      </x:c>
      <x:c r="C36" s="53" t="n">
        <x:f>SUMIFS('Транзакции'!$D$2:$D$1046,'Транзакции'!$A$2:$A$1046,A36,'Транзакции'!$C$2:$C$1046,"&gt;="&amp;$K$1,'Транзакции'!$C$2:$C$1046,"&lt;"&amp;($K$2+1))</x:f>
        <x:v>4050000</x:v>
      </x:c>
      <x:c r="D36" s="53" t="n">
        <x:f>SUMIFS('Транзакции'!$H$2:$H$1046,'Транзакции'!$A$2:$A$1046,A36,'Транзакции'!$C$2:$C$1046,"&gt;="&amp;$K$1,'Транзакции'!$C$2:$C$1046,"&lt;"&amp;($K$2+1))</x:f>
        <x:v>0</x:v>
      </x:c>
      <x:c r="E36" s="53" t="n">
        <x:f>C36-D36</x:f>
        <x:v>4050000</x:v>
      </x:c>
      <x:c r="F36" s="32" t="b">
        <x:f>AND(OR('Сводка клиентов'!M36="ДА",'Сводка клиентов'!M36="НЕТ"),OR('Сводка клиентов'!N36="HIGH",'Сводка клиентов'!N36="MEDIUM"),'Сводка клиентов'!P36="")</x:f>
        <x:v>0</x:v>
      </x:c>
      <x:c r="G36" s="53" t="str">
        <x:f>IF(F36,E36,"")</x:f>
      </x:c>
      <x:c r="H36" s="32" t="str">
        <x:f>IF(F36,IF(E36&lt;=$K$4,1,IF(E36&gt;=$K$5,3,2)),"")</x:f>
      </x:c>
    </x:row>
    <x:row r="37" ht="24" customHeight="1">
      <x:c r="A37" s="32" t="str">
        <x:f>'Сводка клиентов'!A37</x:f>
        <x:v>КЛ-036</x:v>
      </x:c>
      <x:c r="B37" s="32" t="str">
        <x:f>'Сводка клиентов'!B37</x:f>
        <x:v>ООО «РазовыйПоток»</x:v>
      </x:c>
      <x:c r="C37" s="53" t="n">
        <x:f>SUMIFS('Транзакции'!$D$2:$D$1046,'Транзакции'!$A$2:$A$1046,A37,'Транзакции'!$C$2:$C$1046,"&gt;="&amp;$K$1,'Транзакции'!$C$2:$C$1046,"&lt;"&amp;($K$2+1))</x:f>
        <x:v>5544000</x:v>
      </x:c>
      <x:c r="D37" s="53" t="n">
        <x:f>SUMIFS('Транзакции'!$H$2:$H$1046,'Транзакции'!$A$2:$A$1046,A37,'Транзакции'!$C$2:$C$1046,"&gt;="&amp;$K$1,'Транзакции'!$C$2:$C$1046,"&lt;"&amp;($K$2+1))</x:f>
        <x:v>0</x:v>
      </x:c>
      <x:c r="E37" s="53" t="n">
        <x:f>C37-D37</x:f>
        <x:v>5544000</x:v>
      </x:c>
      <x:c r="F37" s="32" t="b">
        <x:f>AND(OR('Сводка клиентов'!M37="ДА",'Сводка клиентов'!M37="НЕТ"),OR('Сводка клиентов'!N37="HIGH",'Сводка клиентов'!N37="MEDIUM"),'Сводка клиентов'!P37="")</x:f>
        <x:v>0</x:v>
      </x:c>
      <x:c r="G37" s="53" t="str">
        <x:f>IF(F37,E37,"")</x:f>
      </x:c>
      <x:c r="H37" s="32" t="str">
        <x:f>IF(F37,IF(E37&lt;=$K$4,1,IF(E37&gt;=$K$5,3,2)),"")</x:f>
      </x:c>
    </x:row>
    <x:row r="38" ht="24" customHeight="1">
      <x:c r="A38" s="32" t="str">
        <x:f>'Сводка клиентов'!A38</x:f>
        <x:v>КЛ-037</x:v>
      </x:c>
      <x:c r="B38" s="32" t="str">
        <x:f>'Сводка клиентов'!B38</x:f>
        <x:v>ООО «АтлантПром»</x:v>
      </x:c>
      <x:c r="C38" s="53" t="n">
        <x:f>SUMIFS('Транзакции'!$D$2:$D$1046,'Транзакции'!$A$2:$A$1046,A38,'Транзакции'!$C$2:$C$1046,"&gt;="&amp;$K$1,'Транзакции'!$C$2:$C$1046,"&lt;"&amp;($K$2+1))</x:f>
        <x:v>50601000</x:v>
      </x:c>
      <x:c r="D38" s="53" t="n">
        <x:f>SUMIFS('Транзакции'!$H$2:$H$1046,'Транзакции'!$A$2:$A$1046,A38,'Транзакции'!$C$2:$C$1046,"&gt;="&amp;$K$1,'Транзакции'!$C$2:$C$1046,"&lt;"&amp;($K$2+1))</x:f>
        <x:v>0</x:v>
      </x:c>
      <x:c r="E38" s="53" t="n">
        <x:f>C38-D38</x:f>
        <x:v>50601000</x:v>
      </x:c>
      <x:c r="F38" s="32" t="b">
        <x:f>AND(OR('Сводка клиентов'!M38="ДА",'Сводка клиентов'!M38="НЕТ"),OR('Сводка клиентов'!N38="HIGH",'Сводка клиентов'!N38="MEDIUM"),'Сводка клиентов'!P38="")</x:f>
        <x:v>1</x:v>
      </x:c>
      <x:c r="G38" s="53" t="n">
        <x:f>IF(F38,E38,"")</x:f>
        <x:v>50601000</x:v>
      </x:c>
      <x:c r="H38" s="32" t="n">
        <x:f>IF(F38,IF(E38&lt;=$K$4,1,IF(E38&gt;=$K$5,3,2)),"")</x:f>
        <x:v>3</x:v>
      </x:c>
    </x:row>
    <x:row r="39" ht="24" customHeight="1">
      <x:c r="A39" s="32" t="str">
        <x:f>'Сводка клиентов'!A39</x:f>
        <x:v>КЛ-038</x:v>
      </x:c>
      <x:c r="B39" s="32" t="str">
        <x:f>'Сводка клиентов'!B39</x:f>
        <x:v>ООО «ФлагманСнаб»</x:v>
      </x:c>
      <x:c r="C39" s="53" t="n">
        <x:f>SUMIFS('Транзакции'!$D$2:$D$1046,'Транзакции'!$A$2:$A$1046,A39,'Транзакции'!$C$2:$C$1046,"&gt;="&amp;$K$1,'Транзакции'!$C$2:$C$1046,"&lt;"&amp;($K$2+1))</x:f>
        <x:v>41401000</x:v>
      </x:c>
      <x:c r="D39" s="53" t="n">
        <x:f>SUMIFS('Транзакции'!$H$2:$H$1046,'Транзакции'!$A$2:$A$1046,A39,'Транзакции'!$C$2:$C$1046,"&gt;="&amp;$K$1,'Транзакции'!$C$2:$C$1046,"&lt;"&amp;($K$2+1))</x:f>
        <x:v>0</x:v>
      </x:c>
      <x:c r="E39" s="53" t="n">
        <x:f>C39-D39</x:f>
        <x:v>41401000</x:v>
      </x:c>
      <x:c r="F39" s="32" t="b">
        <x:f>AND(OR('Сводка клиентов'!M39="ДА",'Сводка клиентов'!M39="НЕТ"),OR('Сводка клиентов'!N39="HIGH",'Сводка клиентов'!N39="MEDIUM"),'Сводка клиентов'!P39="")</x:f>
        <x:v>1</x:v>
      </x:c>
      <x:c r="G39" s="53" t="n">
        <x:f>IF(F39,E39,"")</x:f>
        <x:v>41401000</x:v>
      </x:c>
      <x:c r="H39" s="32" t="n">
        <x:f>IF(F39,IF(E39&lt;=$K$4,1,IF(E39&gt;=$K$5,3,2)),"")</x:f>
        <x:v>3</x:v>
      </x:c>
    </x:row>
    <x:row r="40" ht="24" customHeight="1">
      <x:c r="A40" s="32" t="str">
        <x:f>'Сводка клиентов'!A40</x:f>
        <x:v>КЛ-039</x:v>
      </x:c>
      <x:c r="B40" s="32" t="str">
        <x:f>'Сводка клиентов'!B40</x:f>
        <x:v>ООО «МикроКрепёж»</x:v>
      </x:c>
      <x:c r="C40" s="53" t="n">
        <x:f>SUMIFS('Транзакции'!$D$2:$D$1046,'Транзакции'!$A$2:$A$1046,A40,'Транзакции'!$C$2:$C$1046,"&gt;="&amp;$K$1,'Транзакции'!$C$2:$C$1046,"&lt;"&amp;($K$2+1))</x:f>
        <x:v>35000</x:v>
      </x:c>
      <x:c r="D40" s="53" t="n">
        <x:f>SUMIFS('Транзакции'!$H$2:$H$1046,'Транзакции'!$A$2:$A$1046,A40,'Транзакции'!$C$2:$C$1046,"&gt;="&amp;$K$1,'Транзакции'!$C$2:$C$1046,"&lt;"&amp;($K$2+1))</x:f>
        <x:v>0</x:v>
      </x:c>
      <x:c r="E40" s="53" t="n">
        <x:f>C40-D40</x:f>
        <x:v>35000</x:v>
      </x:c>
      <x:c r="F40" s="32" t="b">
        <x:f>AND(OR('Сводка клиентов'!M40="ДА",'Сводка клиентов'!M40="НЕТ"),OR('Сводка клиентов'!N40="HIGH",'Сводка клиентов'!N40="MEDIUM"),'Сводка клиентов'!P40="")</x:f>
        <x:v>1</x:v>
      </x:c>
      <x:c r="G40" s="53" t="n">
        <x:f>IF(F40,E40,"")</x:f>
        <x:v>35000</x:v>
      </x:c>
      <x:c r="H40" s="32" t="n">
        <x:f>IF(F40,IF(E40&lt;=$K$4,1,IF(E40&gt;=$K$5,3,2)),"")</x:f>
        <x:v>1</x:v>
      </x:c>
    </x:row>
    <x:row r="41" ht="24" customHeight="1">
      <x:c r="A41" s="32" t="str">
        <x:f>'Сводка клиентов'!A41</x:f>
        <x:v>КЛ-040</x:v>
      </x:c>
      <x:c r="B41" s="32" t="str">
        <x:f>'Сводка клиентов'!B41</x:f>
        <x:v>ООО «МалыйРесурс»</x:v>
      </x:c>
      <x:c r="C41" s="53" t="n">
        <x:f>SUMIFS('Транзакции'!$D$2:$D$1046,'Транзакции'!$A$2:$A$1046,A41,'Транзакции'!$C$2:$C$1046,"&gt;="&amp;$K$1,'Транзакции'!$C$2:$C$1046,"&lt;"&amp;($K$2+1))</x:f>
        <x:v>36000</x:v>
      </x:c>
      <x:c r="D41" s="53" t="n">
        <x:f>SUMIFS('Транзакции'!$H$2:$H$1046,'Транзакции'!$A$2:$A$1046,A41,'Транзакции'!$C$2:$C$1046,"&gt;="&amp;$K$1,'Транзакции'!$C$2:$C$1046,"&lt;"&amp;($K$2+1))</x:f>
        <x:v>0</x:v>
      </x:c>
      <x:c r="E41" s="53" t="n">
        <x:f>C41-D41</x:f>
        <x:v>36000</x:v>
      </x:c>
      <x:c r="F41" s="32" t="b">
        <x:f>AND(OR('Сводка клиентов'!M41="ДА",'Сводка клиентов'!M41="НЕТ"),OR('Сводка клиентов'!N41="HIGH",'Сводка клиентов'!N41="MEDIUM"),'Сводка клиентов'!P41="")</x:f>
        <x:v>1</x:v>
      </x:c>
      <x:c r="G41" s="53" t="n">
        <x:f>IF(F41,E41,"")</x:f>
        <x:v>36000</x:v>
      </x:c>
      <x:c r="H41" s="32" t="n">
        <x:f>IF(F41,IF(E41&lt;=$K$4,1,IF(E41&gt;=$K$5,3,2)),"")</x:f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a3a514708ee04672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7" hidden="0" customWidth="1"/>
    <x:col min="3" max="3" width="38" hidden="0" customWidth="1"/>
    <x:col min="4" max="4" width="30" hidden="0" customWidth="1"/>
    <x:col min="5" max="5" width="15" hidden="0" customWidth="1"/>
    <x:col min="6" max="6" width="28" hidden="0" customWidth="1"/>
    <x:col min="7" max="7" width="22" hidden="0" customWidth="1"/>
    <x:col min="8" max="8" width="25" hidden="0" customWidth="1"/>
    <x:col min="9" max="9" width="22" hidden="0" customWidth="1"/>
    <x:col min="10" max="10" width="26" hidden="0" customWidth="1"/>
    <x:col min="11" max="11" width="23" hidden="0" customWidth="1"/>
    <x:col min="12" max="12" width="21" hidden="0" customWidth="1"/>
  </x:cols>
  <x:sheetData>
    <x:row r="1" ht="48" customHeight="1">
      <x:c r="A1" s="64" t="str">
        <x:v>Позиция</x:v>
      </x:c>
      <x:c r="B1" s="64" t="str">
        <x:v>Код клиента</x:v>
      </x:c>
      <x:c r="C1" s="64" t="str">
        <x:v>Клиент</x:v>
      </x:c>
      <x:c r="D1" s="64" t="str">
        <x:v>Ответственный менеджер</x:v>
      </x:c>
      <x:c r="E1" s="64" t="str">
        <x:v>Приоритет</x:v>
      </x:c>
      <x:c r="F1" s="64" t="str">
        <x:v>Чистая выручка за 24 мес., ₽</x:v>
      </x:c>
      <x:c r="G1" s="64" t="str">
        <x:v>Внутренний балл</x:v>
      </x:c>
      <x:c r="H1" s="64" t="str">
        <x:v>Степень отклонения</x:v>
      </x:c>
      <x:c r="I1" s="64" t="str">
        <x:v>Уверенность</x:v>
      </x:c>
      <x:c r="J1" s="64" t="str">
        <x:v>Коэффициент отклонения</x:v>
      </x:c>
      <x:c r="K1" s="64" t="str">
        <x:v>Текущая пауза, дней</x:v>
      </x:c>
      <x:c r="L1" s="64" t="str">
        <x:v>Последняя покупка</x:v>
      </x:c>
    </x:row>
    <x:row r="2" ht="24" customHeight="1">
      <x:c r="A2" s="32" t="n">
        <x:v>1</x:v>
      </x:c>
      <x:c r="B2" s="32" t="str">
        <x:f>INDEX('Сводка клиентов'!$A$2:$A$41,MATCH(A2,'Сводка клиентов'!$U$2:$U$41,0))</x:f>
        <x:v>КЛ-033</x:v>
      </x:c>
      <x:c r="C2" s="32" t="str">
        <x:f>INDEX('Сводка клиентов'!$B$2:$B$41,MATCH(A2,'Сводка клиентов'!$U$2:$U$41,0))</x:f>
        <x:v>ООО «МультиПоставка»</x:v>
      </x:c>
      <x:c r="D2" s="32" t="str">
        <x:f>INDEX('Сводка клиентов'!$C$2:$C$41,MATCH(A2,'Сводка клиентов'!$U$2:$U$41,0))</x:f>
        <x:v>Иванова Анна</x:v>
      </x:c>
      <x:c r="E2" s="32" t="str">
        <x:f>INDEX('Сводка клиентов'!$T$2:$T$41,MATCH(A2,'Сводка клиентов'!$U$2:$U$41,0))</x:f>
        <x:v>A</x:v>
      </x:c>
      <x:c r="F2" s="53" t="n">
        <x:f>INDEX('Сводка клиентов'!$Q$2:$Q$41,MATCH(A2,'Сводка клиентов'!$U$2:$U$41,0))</x:f>
        <x:v>10565800</x:v>
      </x:c>
      <x:c r="G2" s="32" t="n">
        <x:f>INDEX('Сводка клиентов'!$S$2:$S$41,MATCH(A2,'Сводка клиентов'!$U$2:$U$41,0))</x:f>
        <x:v>7</x:v>
      </x:c>
      <x:c r="H2" s="32" t="n">
        <x:f>INDEX('Сводка клиентов'!$O$2:$O$41,MATCH(A2,'Сводка клиентов'!$U$2:$U$41,0))</x:f>
        <x:v>2</x:v>
      </x:c>
      <x:c r="I2" s="32" t="str">
        <x:f>INDEX('Сводка клиентов'!$N$2:$N$41,MATCH(A2,'Сводка клиентов'!$U$2:$U$41,0))</x:f>
        <x:v>HIGH</x:v>
      </x:c>
      <x:c r="J2" s="49" t="n">
        <x:f>INDEX('Сводка клиентов'!$L$2:$L$41,MATCH(A2,'Сводка клиентов'!$U$2:$U$41,0))</x:f>
        <x:v>2.5</x:v>
      </x:c>
      <x:c r="K2" s="32" t="n">
        <x:f>INDEX('Сводка клиентов'!$K$2:$K$41,MATCH(A2,'Сводка клиентов'!$U$2:$U$41,0))</x:f>
        <x:v>75</x:v>
      </x:c>
      <x:c r="L2" s="48" t="n">
        <x:f>INDEX('Сводка клиентов'!$G$2:$G$41,MATCH(A2,'Сводка клиентов'!$U$2:$U$41,0))</x:f>
        <x:v>46200</x:v>
      </x:c>
    </x:row>
    <x:row r="3" ht="24" customHeight="1">
      <x:c r="A3" s="32" t="n">
        <x:v>2</x:v>
      </x:c>
      <x:c r="B3" s="32" t="str">
        <x:f>INDEX('Сводка клиентов'!$A$2:$A$41,MATCH(A3,'Сводка клиентов'!$U$2:$U$41,0))</x:f>
        <x:v>КЛ-014</x:v>
      </x:c>
      <x:c r="C3" s="32" t="str">
        <x:f>INDEX('Сводка клиентов'!$B$2:$B$41,MATCH(A3,'Сводка клиентов'!$U$2:$U$41,0))</x:f>
        <x:v>ООО «РегионТех»</x:v>
      </x:c>
      <x:c r="D3" s="32" t="str">
        <x:f>INDEX('Сводка клиентов'!$C$2:$C$41,MATCH(A3,'Сводка клиентов'!$U$2:$U$41,0))</x:f>
        <x:v>Петров Илья</x:v>
      </x:c>
      <x:c r="E3" s="32" t="str">
        <x:f>INDEX('Сводка клиентов'!$T$2:$T$41,MATCH(A3,'Сводка клиентов'!$U$2:$U$41,0))</x:f>
        <x:v>A</x:v>
      </x:c>
      <x:c r="F3" s="53" t="n">
        <x:f>INDEX('Сводка клиентов'!$Q$2:$Q$41,MATCH(A3,'Сводка клиентов'!$U$2:$U$41,0))</x:f>
        <x:v>3763000</x:v>
      </x:c>
      <x:c r="G3" s="32" t="n">
        <x:f>INDEX('Сводка клиентов'!$S$2:$S$41,MATCH(A3,'Сводка клиентов'!$U$2:$U$41,0))</x:f>
        <x:v>8</x:v>
      </x:c>
      <x:c r="H3" s="32" t="n">
        <x:f>INDEX('Сводка клиентов'!$O$2:$O$41,MATCH(A3,'Сводка клиентов'!$U$2:$U$41,0))</x:f>
        <x:v>3</x:v>
      </x:c>
      <x:c r="I3" s="32" t="str">
        <x:f>INDEX('Сводка клиентов'!$N$2:$N$41,MATCH(A3,'Сводка клиентов'!$U$2:$U$41,0))</x:f>
        <x:v>HIGH</x:v>
      </x:c>
      <x:c r="J3" s="49" t="n">
        <x:f>INDEX('Сводка клиентов'!$L$2:$L$41,MATCH(A3,'Сводка клиентов'!$U$2:$U$41,0))</x:f>
        <x:v>5.5</x:v>
      </x:c>
      <x:c r="K3" s="32" t="n">
        <x:f>INDEX('Сводка клиентов'!$K$2:$K$41,MATCH(A3,'Сводка клиентов'!$U$2:$U$41,0))</x:f>
        <x:v>165</x:v>
      </x:c>
      <x:c r="L3" s="48" t="n">
        <x:f>INDEX('Сводка клиентов'!$G$2:$G$41,MATCH(A3,'Сводка клиентов'!$U$2:$U$41,0))</x:f>
        <x:v>46110</x:v>
      </x:c>
    </x:row>
    <x:row r="4" ht="24" customHeight="1">
      <x:c r="A4" s="32" t="n">
        <x:v>3</x:v>
      </x:c>
      <x:c r="B4" s="32" t="str">
        <x:f>INDEX('Сводка клиентов'!$A$2:$A$41,MATCH(A4,'Сводка клиентов'!$U$2:$U$41,0))</x:f>
        <x:v>КЛ-013</x:v>
      </x:c>
      <x:c r="C4" s="32" t="str">
        <x:f>INDEX('Сводка клиентов'!$B$2:$B$41,MATCH(A4,'Сводка клиентов'!$U$2:$U$41,0))</x:f>
        <x:v>ООО «БазисИнструмент»</x:v>
      </x:c>
      <x:c r="D4" s="32" t="str">
        <x:f>INDEX('Сводка клиентов'!$C$2:$C$41,MATCH(A4,'Сводка клиентов'!$U$2:$U$41,0))</x:f>
        <x:v>Иванова Анна</x:v>
      </x:c>
      <x:c r="E4" s="32" t="str">
        <x:f>INDEX('Сводка клиентов'!$T$2:$T$41,MATCH(A4,'Сводка клиентов'!$U$2:$U$41,0))</x:f>
        <x:v>A</x:v>
      </x:c>
      <x:c r="F4" s="53" t="n">
        <x:f>INDEX('Сводка клиентов'!$Q$2:$Q$41,MATCH(A4,'Сводка клиентов'!$U$2:$U$41,0))</x:f>
        <x:v>3721000</x:v>
      </x:c>
      <x:c r="G4" s="32" t="n">
        <x:f>INDEX('Сводка клиентов'!$S$2:$S$41,MATCH(A4,'Сводка клиентов'!$U$2:$U$41,0))</x:f>
        <x:v>8</x:v>
      </x:c>
      <x:c r="H4" s="32" t="n">
        <x:f>INDEX('Сводка клиентов'!$O$2:$O$41,MATCH(A4,'Сводка клиентов'!$U$2:$U$41,0))</x:f>
        <x:v>3</x:v>
      </x:c>
      <x:c r="I4" s="32" t="str">
        <x:f>INDEX('Сводка клиентов'!$N$2:$N$41,MATCH(A4,'Сводка клиентов'!$U$2:$U$41,0))</x:f>
        <x:v>HIGH</x:v>
      </x:c>
      <x:c r="J4" s="49" t="n">
        <x:f>INDEX('Сводка клиентов'!$L$2:$L$41,MATCH(A4,'Сводка клиентов'!$U$2:$U$41,0))</x:f>
        <x:v>5</x:v>
      </x:c>
      <x:c r="K4" s="32" t="n">
        <x:f>INDEX('Сводка клиентов'!$K$2:$K$41,MATCH(A4,'Сводка клиентов'!$U$2:$U$41,0))</x:f>
        <x:v>150</x:v>
      </x:c>
      <x:c r="L4" s="48" t="n">
        <x:f>INDEX('Сводка клиентов'!$G$2:$G$41,MATCH(A4,'Сводка клиентов'!$U$2:$U$41,0))</x:f>
        <x:v>46125</x:v>
      </x:c>
    </x:row>
    <x:row r="5" ht="24" customHeight="1">
      <x:c r="A5" s="32" t="n">
        <x:v>4</x:v>
      </x:c>
      <x:c r="B5" s="32" t="str">
        <x:f>INDEX('Сводка клиентов'!$A$2:$A$41,MATCH(A5,'Сводка клиентов'!$U$2:$U$41,0))</x:f>
        <x:v>КЛ-012</x:v>
      </x:c>
      <x:c r="C5" s="32" t="str">
        <x:f>INDEX('Сводка клиентов'!$B$2:$B$41,MATCH(A5,'Сводка клиентов'!$U$2:$U$41,0))</x:f>
        <x:v>ООО «ОптМеханика»</x:v>
      </x:c>
      <x:c r="D5" s="32" t="str">
        <x:f>INDEX('Сводка клиентов'!$C$2:$C$41,MATCH(A5,'Сводка клиентов'!$U$2:$U$41,0))</x:f>
        <x:v>Кузнецов Павел</x:v>
      </x:c>
      <x:c r="E5" s="32" t="str">
        <x:f>INDEX('Сводка клиентов'!$T$2:$T$41,MATCH(A5,'Сводка клиентов'!$U$2:$U$41,0))</x:f>
        <x:v>A</x:v>
      </x:c>
      <x:c r="F5" s="53" t="n">
        <x:f>INDEX('Сводка клиентов'!$Q$2:$Q$41,MATCH(A5,'Сводка клиентов'!$U$2:$U$41,0))</x:f>
        <x:v>3480000</x:v>
      </x:c>
      <x:c r="G5" s="32" t="n">
        <x:f>INDEX('Сводка клиентов'!$S$2:$S$41,MATCH(A5,'Сводка клиентов'!$U$2:$U$41,0))</x:f>
        <x:v>7</x:v>
      </x:c>
      <x:c r="H5" s="32" t="n">
        <x:f>INDEX('Сводка клиентов'!$O$2:$O$41,MATCH(A5,'Сводка клиентов'!$U$2:$U$41,0))</x:f>
        <x:v>3</x:v>
      </x:c>
      <x:c r="I5" s="32" t="str">
        <x:f>INDEX('Сводка клиентов'!$N$2:$N$41,MATCH(A5,'Сводка клиентов'!$U$2:$U$41,0))</x:f>
        <x:v>HIGH</x:v>
      </x:c>
      <x:c r="J5" s="49" t="n">
        <x:f>INDEX('Сводка клиентов'!$L$2:$L$41,MATCH(A5,'Сводка клиентов'!$U$2:$U$41,0))</x:f>
        <x:v>4.5</x:v>
      </x:c>
      <x:c r="K5" s="32" t="n">
        <x:f>INDEX('Сводка клиентов'!$K$2:$K$41,MATCH(A5,'Сводка клиентов'!$U$2:$U$41,0))</x:f>
        <x:v>135</x:v>
      </x:c>
      <x:c r="L5" s="48" t="n">
        <x:f>INDEX('Сводка клиентов'!$G$2:$G$41,MATCH(A5,'Сводка клиентов'!$U$2:$U$41,0))</x:f>
        <x:v>46140</x:v>
      </x:c>
    </x:row>
    <x:row r="6" ht="24" customHeight="1">
      <x:c r="A6" s="32" t="n">
        <x:v>5</x:v>
      </x:c>
      <x:c r="B6" s="32" t="str">
        <x:f>INDEX('Сводка клиентов'!$A$2:$A$41,MATCH(A6,'Сводка клиентов'!$U$2:$U$41,0))</x:f>
        <x:v>КЛ-011</x:v>
      </x:c>
      <x:c r="C6" s="32" t="str">
        <x:f>INDEX('Сводка клиентов'!$B$2:$B$41,MATCH(A6,'Сводка клиентов'!$U$2:$U$41,0))</x:f>
        <x:v>ООО «СфераКомплект»</x:v>
      </x:c>
      <x:c r="D6" s="32" t="str">
        <x:f>INDEX('Сводка клиентов'!$C$2:$C$41,MATCH(A6,'Сводка клиентов'!$U$2:$U$41,0))</x:f>
        <x:v>Соколова Мария</x:v>
      </x:c>
      <x:c r="E6" s="32" t="str">
        <x:f>INDEX('Сводка клиентов'!$T$2:$T$41,MATCH(A6,'Сводка клиентов'!$U$2:$U$41,0))</x:f>
        <x:v>A</x:v>
      </x:c>
      <x:c r="F6" s="53" t="n">
        <x:f>INDEX('Сводка клиентов'!$Q$2:$Q$41,MATCH(A6,'Сводка клиентов'!$U$2:$U$41,0))</x:f>
        <x:v>3402000</x:v>
      </x:c>
      <x:c r="G6" s="32" t="n">
        <x:f>INDEX('Сводка клиентов'!$S$2:$S$41,MATCH(A6,'Сводка клиентов'!$U$2:$U$41,0))</x:f>
        <x:v>7</x:v>
      </x:c>
      <x:c r="H6" s="32" t="n">
        <x:f>INDEX('Сводка клиентов'!$O$2:$O$41,MATCH(A6,'Сводка клиентов'!$U$2:$U$41,0))</x:f>
        <x:v>3</x:v>
      </x:c>
      <x:c r="I6" s="32" t="str">
        <x:f>INDEX('Сводка клиентов'!$N$2:$N$41,MATCH(A6,'Сводка клиентов'!$U$2:$U$41,0))</x:f>
        <x:v>HIGH</x:v>
      </x:c>
      <x:c r="J6" s="49" t="n">
        <x:f>INDEX('Сводка клиентов'!$L$2:$L$41,MATCH(A6,'Сводка клиентов'!$U$2:$U$41,0))</x:f>
        <x:v>4</x:v>
      </x:c>
      <x:c r="K6" s="32" t="n">
        <x:f>INDEX('Сводка клиентов'!$K$2:$K$41,MATCH(A6,'Сводка клиентов'!$U$2:$U$41,0))</x:f>
        <x:v>120</x:v>
      </x:c>
      <x:c r="L6" s="48" t="n">
        <x:f>INDEX('Сводка клиентов'!$G$2:$G$41,MATCH(A6,'Сводка клиентов'!$U$2:$U$41,0))</x:f>
        <x:v>46155</x:v>
      </x:c>
    </x:row>
    <x:row r="7" ht="24" customHeight="1">
      <x:c r="A7" s="32" t="n">
        <x:v>6</x:v>
      </x:c>
      <x:c r="B7" s="32" t="str">
        <x:f>INDEX('Сводка клиентов'!$A$2:$A$41,MATCH(A7,'Сводка клиентов'!$U$2:$U$41,0))</x:f>
        <x:v>КЛ-010</x:v>
      </x:c>
      <x:c r="C7" s="32" t="str">
        <x:f>INDEX('Сводка клиентов'!$B$2:$B$41,MATCH(A7,'Сводка клиентов'!$U$2:$U$41,0))</x:f>
        <x:v>ООО «ОрионПром»</x:v>
      </x:c>
      <x:c r="D7" s="32" t="str">
        <x:f>INDEX('Сводка клиентов'!$C$2:$C$41,MATCH(A7,'Сводка клиентов'!$U$2:$U$41,0))</x:f>
        <x:v>Петров Илья</x:v>
      </x:c>
      <x:c r="E7" s="32" t="str">
        <x:f>INDEX('Сводка клиентов'!$T$2:$T$41,MATCH(A7,'Сводка клиентов'!$U$2:$U$41,0))</x:f>
        <x:v>A</x:v>
      </x:c>
      <x:c r="F7" s="53" t="n">
        <x:f>INDEX('Сводка клиентов'!$Q$2:$Q$41,MATCH(A7,'Сводка клиентов'!$U$2:$U$41,0))</x:f>
        <x:v>3150000</x:v>
      </x:c>
      <x:c r="G7" s="32" t="n">
        <x:f>INDEX('Сводка клиентов'!$S$2:$S$41,MATCH(A7,'Сводка клиентов'!$U$2:$U$41,0))</x:f>
        <x:v>7</x:v>
      </x:c>
      <x:c r="H7" s="32" t="n">
        <x:f>INDEX('Сводка клиентов'!$O$2:$O$41,MATCH(A7,'Сводка клиентов'!$U$2:$U$41,0))</x:f>
        <x:v>3</x:v>
      </x:c>
      <x:c r="I7" s="32" t="str">
        <x:f>INDEX('Сводка клиентов'!$N$2:$N$41,MATCH(A7,'Сводка клиентов'!$U$2:$U$41,0))</x:f>
        <x:v>HIGH</x:v>
      </x:c>
      <x:c r="J7" s="49" t="n">
        <x:f>INDEX('Сводка клиентов'!$L$2:$L$41,MATCH(A7,'Сводка клиентов'!$U$2:$U$41,0))</x:f>
        <x:v>3.5</x:v>
      </x:c>
      <x:c r="K7" s="32" t="n">
        <x:f>INDEX('Сводка клиентов'!$K$2:$K$41,MATCH(A7,'Сводка клиентов'!$U$2:$U$41,0))</x:f>
        <x:v>105</x:v>
      </x:c>
      <x:c r="L7" s="48" t="n">
        <x:f>INDEX('Сводка клиентов'!$G$2:$G$41,MATCH(A7,'Сводка клиентов'!$U$2:$U$41,0))</x:f>
        <x:v>46170</x:v>
      </x:c>
    </x:row>
    <x:row r="8" ht="24" customHeight="1">
      <x:c r="A8" s="32" t="n">
        <x:v>7</x:v>
      </x:c>
      <x:c r="B8" s="32" t="str">
        <x:f>INDEX('Сводка клиентов'!$A$2:$A$41,MATCH(A8,'Сводка клиентов'!$U$2:$U$41,0))</x:f>
        <x:v>КЛ-009</x:v>
      </x:c>
      <x:c r="C8" s="32" t="str">
        <x:f>INDEX('Сводка клиентов'!$B$2:$B$41,MATCH(A8,'Сводка клиентов'!$U$2:$U$41,0))</x:f>
        <x:v>ООО «МагистральСнаб»</x:v>
      </x:c>
      <x:c r="D8" s="32" t="str">
        <x:f>INDEX('Сводка клиентов'!$C$2:$C$41,MATCH(A8,'Сводка клиентов'!$U$2:$U$41,0))</x:f>
        <x:v>Иванова Анна</x:v>
      </x:c>
      <x:c r="E8" s="32" t="str">
        <x:f>INDEX('Сводка клиентов'!$T$2:$T$41,MATCH(A8,'Сводка клиентов'!$U$2:$U$41,0))</x:f>
        <x:v>A</x:v>
      </x:c>
      <x:c r="F8" s="53" t="n">
        <x:f>INDEX('Сводка клиентов'!$Q$2:$Q$41,MATCH(A8,'Сводка клиентов'!$U$2:$U$41,0))</x:f>
        <x:v>3036000</x:v>
      </x:c>
      <x:c r="G8" s="32" t="n">
        <x:f>INDEX('Сводка клиентов'!$S$2:$S$41,MATCH(A8,'Сводка клиентов'!$U$2:$U$41,0))</x:f>
        <x:v>7</x:v>
      </x:c>
      <x:c r="H8" s="32" t="n">
        <x:f>INDEX('Сводка клиентов'!$O$2:$O$41,MATCH(A8,'Сводка клиентов'!$U$2:$U$41,0))</x:f>
        <x:v>3</x:v>
      </x:c>
      <x:c r="I8" s="32" t="str">
        <x:f>INDEX('Сводка клиентов'!$N$2:$N$41,MATCH(A8,'Сводка клиентов'!$U$2:$U$41,0))</x:f>
        <x:v>HIGH</x:v>
      </x:c>
      <x:c r="J8" s="49" t="n">
        <x:f>INDEX('Сводка клиентов'!$L$2:$L$41,MATCH(A8,'Сводка клиентов'!$U$2:$U$41,0))</x:f>
        <x:v>3</x:v>
      </x:c>
      <x:c r="K8" s="32" t="n">
        <x:f>INDEX('Сводка клиентов'!$K$2:$K$41,MATCH(A8,'Сводка клиентов'!$U$2:$U$41,0))</x:f>
        <x:v>90</x:v>
      </x:c>
      <x:c r="L8" s="48" t="n">
        <x:f>INDEX('Сводка клиентов'!$G$2:$G$41,MATCH(A8,'Сводка клиентов'!$U$2:$U$41,0))</x:f>
        <x:v>46185</x:v>
      </x:c>
    </x:row>
    <x:row r="9" ht="24" customHeight="1">
      <x:c r="A9" s="32" t="n">
        <x:v>8</x:v>
      </x:c>
      <x:c r="B9" s="32" t="str">
        <x:f>INDEX('Сводка клиентов'!$A$2:$A$41,MATCH(A9,'Сводка клиентов'!$U$2:$U$41,0))</x:f>
        <x:v>КЛ-031</x:v>
      </x:c>
      <x:c r="C9" s="32" t="str">
        <x:f>INDEX('Сводка клиентов'!$B$2:$B$41,MATCH(A9,'Сводка клиентов'!$U$2:$U$41,0))</x:f>
        <x:v>ООО «РеверсСнаб»</x:v>
      </x:c>
      <x:c r="D9" s="32" t="str">
        <x:f>INDEX('Сводка клиентов'!$C$2:$C$41,MATCH(A9,'Сводка клиентов'!$U$2:$U$41,0))</x:f>
        <x:v>Соколова Мария</x:v>
      </x:c>
      <x:c r="E9" s="32" t="str">
        <x:f>INDEX('Сводка клиентов'!$T$2:$T$41,MATCH(A9,'Сводка клиентов'!$U$2:$U$41,0))</x:f>
        <x:v>A</x:v>
      </x:c>
      <x:c r="F9" s="53" t="n">
        <x:f>INDEX('Сводка клиентов'!$Q$2:$Q$41,MATCH(A9,'Сводка клиентов'!$U$2:$U$41,0))</x:f>
        <x:v>1975000</x:v>
      </x:c>
      <x:c r="G9" s="32" t="n">
        <x:f>INDEX('Сводка клиентов'!$S$2:$S$41,MATCH(A9,'Сводка клиентов'!$U$2:$U$41,0))</x:f>
        <x:v>7</x:v>
      </x:c>
      <x:c r="H9" s="32" t="n">
        <x:f>INDEX('Сводка клиентов'!$O$2:$O$41,MATCH(A9,'Сводка клиентов'!$U$2:$U$41,0))</x:f>
        <x:v>3</x:v>
      </x:c>
      <x:c r="I9" s="32" t="str">
        <x:f>INDEX('Сводка клиентов'!$N$2:$N$41,MATCH(A9,'Сводка клиентов'!$U$2:$U$41,0))</x:f>
        <x:v>HIGH</x:v>
      </x:c>
      <x:c r="J9" s="49" t="n">
        <x:f>INDEX('Сводка клиентов'!$L$2:$L$41,MATCH(A9,'Сводка клиентов'!$U$2:$U$41,0))</x:f>
        <x:v>3</x:v>
      </x:c>
      <x:c r="K9" s="32" t="n">
        <x:f>INDEX('Сводка клиентов'!$K$2:$K$41,MATCH(A9,'Сводка клиентов'!$U$2:$U$41,0))</x:f>
        <x:v>90</x:v>
      </x:c>
      <x:c r="L9" s="48" t="n">
        <x:f>INDEX('Сводка клиентов'!$G$2:$G$41,MATCH(A9,'Сводка клиентов'!$U$2:$U$41,0))</x:f>
        <x:v>46185</x:v>
      </x:c>
    </x:row>
    <x:row r="10" ht="24" customHeight="1">
      <x:c r="A10" s="32" t="n">
        <x:v>9</x:v>
      </x:c>
      <x:c r="B10" s="32" t="str">
        <x:f>INDEX('Сводка клиентов'!$A$2:$A$41,MATCH(A10,'Сводка клиентов'!$U$2:$U$41,0))</x:f>
        <x:v>КЛ-029</x:v>
      </x:c>
      <x:c r="C10" s="32" t="str">
        <x:f>INDEX('Сводка клиентов'!$B$2:$B$41,MATCH(A10,'Сводка клиентов'!$U$2:$U$41,0))</x:f>
        <x:v>ООО «ВозвратКомплект»</x:v>
      </x:c>
      <x:c r="D10" s="32" t="str">
        <x:f>INDEX('Сводка клиентов'!$C$2:$C$41,MATCH(A10,'Сводка клиентов'!$U$2:$U$41,0))</x:f>
        <x:v>Иванова Анна</x:v>
      </x:c>
      <x:c r="E10" s="32" t="str">
        <x:f>INDEX('Сводка клиентов'!$T$2:$T$41,MATCH(A10,'Сводка клиентов'!$U$2:$U$41,0))</x:f>
        <x:v>A</x:v>
      </x:c>
      <x:c r="F10" s="53" t="n">
        <x:f>INDEX('Сводка клиентов'!$Q$2:$Q$41,MATCH(A10,'Сводка клиентов'!$U$2:$U$41,0))</x:f>
        <x:v>1880000</x:v>
      </x:c>
      <x:c r="G10" s="32" t="n">
        <x:f>INDEX('Сводка клиентов'!$S$2:$S$41,MATCH(A10,'Сводка клиентов'!$U$2:$U$41,0))</x:f>
        <x:v>7</x:v>
      </x:c>
      <x:c r="H10" s="32" t="n">
        <x:f>INDEX('Сводка клиентов'!$O$2:$O$41,MATCH(A10,'Сводка клиентов'!$U$2:$U$41,0))</x:f>
        <x:v>3</x:v>
      </x:c>
      <x:c r="I10" s="32" t="str">
        <x:f>INDEX('Сводка клиентов'!$N$2:$N$41,MATCH(A10,'Сводка клиентов'!$U$2:$U$41,0))</x:f>
        <x:v>HIGH</x:v>
      </x:c>
      <x:c r="J10" s="49" t="n">
        <x:f>INDEX('Сводка клиентов'!$L$2:$L$41,MATCH(A10,'Сводка клиентов'!$U$2:$U$41,0))</x:f>
        <x:v>3</x:v>
      </x:c>
      <x:c r="K10" s="32" t="n">
        <x:f>INDEX('Сводка клиентов'!$K$2:$K$41,MATCH(A10,'Сводка клиентов'!$U$2:$U$41,0))</x:f>
        <x:v>90</x:v>
      </x:c>
      <x:c r="L10" s="48" t="n">
        <x:f>INDEX('Сводка клиентов'!$G$2:$G$41,MATCH(A10,'Сводка клиентов'!$U$2:$U$41,0))</x:f>
        <x:v>46185</x:v>
      </x:c>
    </x:row>
    <x:row r="11" ht="24" customHeight="1">
      <x:c r="A11" s="32" t="n">
        <x:v>10</x:v>
      </x:c>
      <x:c r="B11" s="32" t="str">
        <x:f>INDEX('Сводка клиентов'!$A$2:$A$41,MATCH(A11,'Сводка клиентов'!$U$2:$U$41,0))</x:f>
        <x:v>КЛ-037</x:v>
      </x:c>
      <x:c r="C11" s="32" t="str">
        <x:f>INDEX('Сводка клиентов'!$B$2:$B$41,MATCH(A11,'Сводка клиентов'!$U$2:$U$41,0))</x:f>
        <x:v>ООО «АтлантПром»</x:v>
      </x:c>
      <x:c r="D11" s="32" t="str">
        <x:f>INDEX('Сводка клиентов'!$C$2:$C$41,MATCH(A11,'Сводка клиентов'!$U$2:$U$41,0))</x:f>
        <x:v>Иванова Анна</x:v>
      </x:c>
      <x:c r="E11" s="32" t="str">
        <x:f>INDEX('Сводка клиентов'!$T$2:$T$41,MATCH(A11,'Сводка клиентов'!$U$2:$U$41,0))</x:f>
        <x:v>B</x:v>
      </x:c>
      <x:c r="F11" s="53" t="n">
        <x:f>INDEX('Сводка клиентов'!$Q$2:$Q$41,MATCH(A11,'Сводка клиентов'!$U$2:$U$41,0))</x:f>
        <x:v>50601000</x:v>
      </x:c>
      <x:c r="G11" s="32" t="n">
        <x:f>INDEX('Сводка клиентов'!$S$2:$S$41,MATCH(A11,'Сводка клиентов'!$U$2:$U$41,0))</x:f>
        <x:v>6</x:v>
      </x:c>
      <x:c r="H11" s="32" t="n">
        <x:f>INDEX('Сводка клиентов'!$O$2:$O$41,MATCH(A11,'Сводка клиентов'!$U$2:$U$41,0))</x:f>
        <x:v>1</x:v>
      </x:c>
      <x:c r="I11" s="32" t="str">
        <x:f>INDEX('Сводка клиентов'!$N$2:$N$41,MATCH(A11,'Сводка клиентов'!$U$2:$U$41,0))</x:f>
        <x:v>HIGH</x:v>
      </x:c>
      <x:c r="J11" s="49" t="n">
        <x:f>INDEX('Сводка клиентов'!$L$2:$L$41,MATCH(A11,'Сводка клиентов'!$U$2:$U$41,0))</x:f>
        <x:v>1.8</x:v>
      </x:c>
      <x:c r="K11" s="32" t="n">
        <x:f>INDEX('Сводка клиентов'!$K$2:$K$41,MATCH(A11,'Сводка клиентов'!$U$2:$U$41,0))</x:f>
        <x:v>54</x:v>
      </x:c>
      <x:c r="L11" s="48" t="n">
        <x:f>INDEX('Сводка клиентов'!$G$2:$G$41,MATCH(A11,'Сводка клиентов'!$U$2:$U$41,0))</x:f>
        <x:v>46221</x:v>
      </x:c>
    </x:row>
    <x:row r="12" ht="24" customHeight="1">
      <x:c r="A12" s="32" t="n">
        <x:v>11</x:v>
      </x:c>
      <x:c r="B12" s="32" t="str">
        <x:f>INDEX('Сводка клиентов'!$A$2:$A$41,MATCH(A12,'Сводка клиентов'!$U$2:$U$41,0))</x:f>
        <x:v>КЛ-038</x:v>
      </x:c>
      <x:c r="C12" s="32" t="str">
        <x:f>INDEX('Сводка клиентов'!$B$2:$B$41,MATCH(A12,'Сводка клиентов'!$U$2:$U$41,0))</x:f>
        <x:v>ООО «ФлагманСнаб»</x:v>
      </x:c>
      <x:c r="D12" s="32" t="str">
        <x:f>INDEX('Сводка клиентов'!$C$2:$C$41,MATCH(A12,'Сводка клиентов'!$U$2:$U$41,0))</x:f>
        <x:v>Петров Илья</x:v>
      </x:c>
      <x:c r="E12" s="32" t="str">
        <x:f>INDEX('Сводка клиентов'!$T$2:$T$41,MATCH(A12,'Сводка клиентов'!$U$2:$U$41,0))</x:f>
        <x:v>B</x:v>
      </x:c>
      <x:c r="F12" s="53" t="n">
        <x:f>INDEX('Сводка клиентов'!$Q$2:$Q$41,MATCH(A12,'Сводка клиентов'!$U$2:$U$41,0))</x:f>
        <x:v>41401000</x:v>
      </x:c>
      <x:c r="G12" s="32" t="n">
        <x:f>INDEX('Сводка клиентов'!$S$2:$S$41,MATCH(A12,'Сводка клиентов'!$U$2:$U$41,0))</x:f>
        <x:v>6</x:v>
      </x:c>
      <x:c r="H12" s="32" t="n">
        <x:f>INDEX('Сводка клиентов'!$O$2:$O$41,MATCH(A12,'Сводка клиентов'!$U$2:$U$41,0))</x:f>
        <x:v>1</x:v>
      </x:c>
      <x:c r="I12" s="32" t="str">
        <x:f>INDEX('Сводка клиентов'!$N$2:$N$41,MATCH(A12,'Сводка клиентов'!$U$2:$U$41,0))</x:f>
        <x:v>HIGH</x:v>
      </x:c>
      <x:c r="J12" s="49" t="n">
        <x:f>INDEX('Сводка клиентов'!$L$2:$L$41,MATCH(A12,'Сводка клиентов'!$U$2:$U$41,0))</x:f>
        <x:v>1.9</x:v>
      </x:c>
      <x:c r="K12" s="32" t="n">
        <x:f>INDEX('Сводка клиентов'!$K$2:$K$41,MATCH(A12,'Сводка клиентов'!$U$2:$U$41,0))</x:f>
        <x:v>57</x:v>
      </x:c>
      <x:c r="L12" s="48" t="n">
        <x:f>INDEX('Сводка клиентов'!$G$2:$G$41,MATCH(A12,'Сводка клиентов'!$U$2:$U$41,0))</x:f>
        <x:v>46218</x:v>
      </x:c>
    </x:row>
    <x:row r="13" ht="24" customHeight="1">
      <x:c r="A13" s="32" t="n">
        <x:v>12</x:v>
      </x:c>
      <x:c r="B13" s="32" t="str">
        <x:f>INDEX('Сводка клиентов'!$A$2:$A$41,MATCH(A13,'Сводка клиентов'!$U$2:$U$41,0))</x:f>
        <x:v>КЛ-015</x:v>
      </x:c>
      <x:c r="C13" s="32" t="str">
        <x:f>INDEX('Сводка клиентов'!$B$2:$B$41,MATCH(A13,'Сводка клиентов'!$U$2:$U$41,0))</x:f>
        <x:v>ООО «СпектрПоставка»</x:v>
      </x:c>
      <x:c r="D13" s="32" t="str">
        <x:f>INDEX('Сводка клиентов'!$C$2:$C$41,MATCH(A13,'Сводка клиентов'!$U$2:$U$41,0))</x:f>
        <x:v>Соколова Мария</x:v>
      </x:c>
      <x:c r="E13" s="32" t="str">
        <x:f>INDEX('Сводка клиентов'!$T$2:$T$41,MATCH(A13,'Сводка клиентов'!$U$2:$U$41,0))</x:f>
        <x:v>B</x:v>
      </x:c>
      <x:c r="F13" s="53" t="n">
        <x:f>INDEX('Сводка клиентов'!$Q$2:$Q$41,MATCH(A13,'Сводка клиентов'!$U$2:$U$41,0))</x:f>
        <x:v>4800000</x:v>
      </x:c>
      <x:c r="G13" s="32" t="n">
        <x:f>INDEX('Сводка клиентов'!$S$2:$S$41,MATCH(A13,'Сводка клиентов'!$U$2:$U$41,0))</x:f>
        <x:v>7</x:v>
      </x:c>
      <x:c r="H13" s="32" t="n">
        <x:f>INDEX('Сводка клиентов'!$O$2:$O$41,MATCH(A13,'Сводка клиентов'!$U$2:$U$41,0))</x:f>
        <x:v>3</x:v>
      </x:c>
      <x:c r="I13" s="32" t="str">
        <x:f>INDEX('Сводка клиентов'!$N$2:$N$41,MATCH(A13,'Сводка клиентов'!$U$2:$U$41,0))</x:f>
        <x:v>MEDIUM</x:v>
      </x:c>
      <x:c r="J13" s="49" t="n">
        <x:f>INDEX('Сводка клиентов'!$L$2:$L$41,MATCH(A13,'Сводка клиентов'!$U$2:$U$41,0))</x:f>
        <x:v>6</x:v>
      </x:c>
      <x:c r="K13" s="32" t="n">
        <x:f>INDEX('Сводка клиентов'!$K$2:$K$41,MATCH(A13,'Сводка клиентов'!$U$2:$U$41,0))</x:f>
        <x:v>180</x:v>
      </x:c>
      <x:c r="L13" s="48" t="n">
        <x:f>INDEX('Сводка клиентов'!$G$2:$G$41,MATCH(A13,'Сводка клиентов'!$U$2:$U$41,0))</x:f>
        <x:v>46095</x:v>
      </x:c>
    </x:row>
    <x:row r="14" ht="24" customHeight="1">
      <x:c r="A14" s="32" t="n">
        <x:v>13</x:v>
      </x:c>
      <x:c r="B14" s="32" t="str">
        <x:f>INDEX('Сводка клиентов'!$A$2:$A$41,MATCH(A14,'Сводка клиентов'!$U$2:$U$41,0))</x:f>
        <x:v>КЛ-040</x:v>
      </x:c>
      <x:c r="C14" s="32" t="str">
        <x:f>INDEX('Сводка клиентов'!$B$2:$B$41,MATCH(A14,'Сводка клиентов'!$U$2:$U$41,0))</x:f>
        <x:v>ООО «МалыйРесурс»</x:v>
      </x:c>
      <x:c r="D14" s="32" t="str">
        <x:f>INDEX('Сводка клиентов'!$C$2:$C$41,MATCH(A14,'Сводка клиентов'!$U$2:$U$41,0))</x:f>
        <x:v>Кузнецов Павел</x:v>
      </x:c>
      <x:c r="E14" s="32" t="str">
        <x:f>INDEX('Сводка клиентов'!$T$2:$T$41,MATCH(A14,'Сводка клиентов'!$U$2:$U$41,0))</x:f>
        <x:v>B</x:v>
      </x:c>
      <x:c r="F14" s="53" t="n">
        <x:f>INDEX('Сводка клиентов'!$Q$2:$Q$41,MATCH(A14,'Сводка клиентов'!$U$2:$U$41,0))</x:f>
        <x:v>36000</x:v>
      </x:c>
      <x:c r="G14" s="32" t="n">
        <x:f>INDEX('Сводка клиентов'!$S$2:$S$41,MATCH(A14,'Сводка клиентов'!$U$2:$U$41,0))</x:f>
        <x:v>6</x:v>
      </x:c>
      <x:c r="H14" s="32" t="n">
        <x:f>INDEX('Сводка клиентов'!$O$2:$O$41,MATCH(A14,'Сводка клиентов'!$U$2:$U$41,0))</x:f>
        <x:v>3</x:v>
      </x:c>
      <x:c r="I14" s="32" t="str">
        <x:f>INDEX('Сводка клиентов'!$N$2:$N$41,MATCH(A14,'Сводка клиентов'!$U$2:$U$41,0))</x:f>
        <x:v>HIGH</x:v>
      </x:c>
      <x:c r="J14" s="49" t="n">
        <x:f>INDEX('Сводка клиентов'!$L$2:$L$41,MATCH(A14,'Сводка клиентов'!$U$2:$U$41,0))</x:f>
        <x:v>25</x:v>
      </x:c>
      <x:c r="K14" s="32" t="n">
        <x:f>INDEX('Сводка клиентов'!$K$2:$K$41,MATCH(A14,'Сводка клиентов'!$U$2:$U$41,0))</x:f>
        <x:v>500</x:v>
      </x:c>
      <x:c r="L14" s="48" t="n">
        <x:f>INDEX('Сводка клиентов'!$G$2:$G$41,MATCH(A14,'Сводка клиентов'!$U$2:$U$41,0))</x:f>
        <x:v>45775</x:v>
      </x:c>
    </x:row>
    <x:row r="15" ht="24" customHeight="1">
      <x:c r="A15" s="32" t="n">
        <x:v>14</x:v>
      </x:c>
      <x:c r="B15" s="32" t="str">
        <x:f>INDEX('Сводка клиентов'!$A$2:$A$41,MATCH(A15,'Сводка клиентов'!$U$2:$U$41,0))</x:f>
        <x:v>КЛ-039</x:v>
      </x:c>
      <x:c r="C15" s="32" t="str">
        <x:f>INDEX('Сводка клиентов'!$B$2:$B$41,MATCH(A15,'Сводка клиентов'!$U$2:$U$41,0))</x:f>
        <x:v>ООО «МикроКрепёж»</x:v>
      </x:c>
      <x:c r="D15" s="32" t="str">
        <x:f>INDEX('Сводка клиентов'!$C$2:$C$41,MATCH(A15,'Сводка клиентов'!$U$2:$U$41,0))</x:f>
        <x:v>Соколова Мария</x:v>
      </x:c>
      <x:c r="E15" s="32" t="str">
        <x:f>INDEX('Сводка клиентов'!$T$2:$T$41,MATCH(A15,'Сводка клиентов'!$U$2:$U$41,0))</x:f>
        <x:v>B</x:v>
      </x:c>
      <x:c r="F15" s="53" t="n">
        <x:f>INDEX('Сводка клиентов'!$Q$2:$Q$41,MATCH(A15,'Сводка клиентов'!$U$2:$U$41,0))</x:f>
        <x:v>35000</x:v>
      </x:c>
      <x:c r="G15" s="32" t="n">
        <x:f>INDEX('Сводка клиентов'!$S$2:$S$41,MATCH(A15,'Сводка клиентов'!$U$2:$U$41,0))</x:f>
        <x:v>6</x:v>
      </x:c>
      <x:c r="H15" s="32" t="n">
        <x:f>INDEX('Сводка клиентов'!$O$2:$O$41,MATCH(A15,'Сводка клиентов'!$U$2:$U$41,0))</x:f>
        <x:v>3</x:v>
      </x:c>
      <x:c r="I15" s="32" t="str">
        <x:f>INDEX('Сводка клиентов'!$N$2:$N$41,MATCH(A15,'Сводка клиентов'!$U$2:$U$41,0))</x:f>
        <x:v>HIGH</x:v>
      </x:c>
      <x:c r="J15" s="49" t="n">
        <x:f>INDEX('Сводка клиентов'!$L$2:$L$41,MATCH(A15,'Сводка клиентов'!$U$2:$U$41,0))</x:f>
        <x:v>20</x:v>
      </x:c>
      <x:c r="K15" s="32" t="n">
        <x:f>INDEX('Сводка клиентов'!$K$2:$K$41,MATCH(A15,'Сводка клиентов'!$U$2:$U$41,0))</x:f>
        <x:v>400</x:v>
      </x:c>
      <x:c r="L15" s="48" t="n">
        <x:f>INDEX('Сводка клиентов'!$G$2:$G$41,MATCH(A15,'Сводка клиентов'!$U$2:$U$41,0))</x:f>
        <x:v>45875</x:v>
      </x:c>
    </x:row>
    <x:row r="16" ht="24" customHeight="1">
      <x:c r="A16" s="32" t="n">
        <x:v>15</x:v>
      </x:c>
      <x:c r="B16" s="32" t="str">
        <x:f>INDEX('Сводка клиентов'!$A$2:$A$41,MATCH(A16,'Сводка клиентов'!$U$2:$U$41,0))</x:f>
        <x:v>КЛ-017</x:v>
      </x:c>
      <x:c r="C16" s="32" t="str">
        <x:f>INDEX('Сводка клиентов'!$B$2:$B$41,MATCH(A16,'Сводка клиентов'!$U$2:$U$41,0))</x:f>
        <x:v>ООО «ПорогКомплект»</x:v>
      </x:c>
      <x:c r="D16" s="32" t="str">
        <x:f>INDEX('Сводка клиентов'!$C$2:$C$41,MATCH(A16,'Сводка клиентов'!$U$2:$U$41,0))</x:f>
        <x:v>Иванова Анна</x:v>
      </x:c>
      <x:c r="E16" s="32" t="str">
        <x:f>INDEX('Сводка клиентов'!$T$2:$T$41,MATCH(A16,'Сводка клиентов'!$U$2:$U$41,0))</x:f>
        <x:v>C</x:v>
      </x:c>
      <x:c r="F16" s="53" t="n">
        <x:f>INDEX('Сводка клиентов'!$Q$2:$Q$41,MATCH(A16,'Сводка клиентов'!$U$2:$U$41,0))</x:f>
        <x:v>540000</x:v>
      </x:c>
      <x:c r="G16" s="32" t="n">
        <x:f>INDEX('Сводка клиентов'!$S$2:$S$41,MATCH(A16,'Сводка клиентов'!$U$2:$U$41,0))</x:f>
        <x:v>4</x:v>
      </x:c>
      <x:c r="H16" s="32" t="n">
        <x:f>INDEX('Сводка клиентов'!$O$2:$O$41,MATCH(A16,'Сводка клиентов'!$U$2:$U$41,0))</x:f>
        <x:v>1</x:v>
      </x:c>
      <x:c r="I16" s="32" t="str">
        <x:f>INDEX('Сводка клиентов'!$N$2:$N$41,MATCH(A16,'Сводка клиентов'!$U$2:$U$41,0))</x:f>
        <x:v>HIGH</x:v>
      </x:c>
      <x:c r="J16" s="49" t="n">
        <x:f>INDEX('Сводка клиентов'!$L$2:$L$41,MATCH(A16,'Сводка клиентов'!$U$2:$U$41,0))</x:f>
        <x:v>1.5</x:v>
      </x:c>
      <x:c r="K16" s="32" t="n">
        <x:f>INDEX('Сводка клиентов'!$K$2:$K$41,MATCH(A16,'Сводка клиентов'!$U$2:$U$41,0))</x:f>
        <x:v>150</x:v>
      </x:c>
      <x:c r="L16" s="48" t="n">
        <x:f>INDEX('Сводка клиентов'!$G$2:$G$41,MATCH(A16,'Сводка клиентов'!$U$2:$U$41,0))</x:f>
        <x:v>46125</x:v>
      </x:c>
    </x:row>
    <x:row r="17" ht="24" customHeight="1">
      <x:c r="A17" s="32" t="n">
        <x:v>16</x:v>
      </x:c>
      <x:c r="B17" s="32" t="str">
        <x:f>INDEX('Сводка клиентов'!$A$2:$A$41,MATCH(A17,'Сводка клиентов'!$U$2:$U$41,0))</x:f>
        <x:v>КЛ-018</x:v>
      </x:c>
      <x:c r="C17" s="32" t="str">
        <x:f>INDEX('Сводка клиентов'!$B$2:$B$41,MATCH(A17,'Сводка клиентов'!$U$2:$U$41,0))</x:f>
        <x:v>ООО «БалансОпт»</x:v>
      </x:c>
      <x:c r="D17" s="32" t="str">
        <x:f>INDEX('Сводка клиентов'!$C$2:$C$41,MATCH(A17,'Сводка клиентов'!$U$2:$U$41,0))</x:f>
        <x:v>Петров Илья</x:v>
      </x:c>
      <x:c r="E17" s="32" t="str">
        <x:f>INDEX('Сводка клиентов'!$T$2:$T$41,MATCH(A17,'Сводка клиентов'!$U$2:$U$41,0))</x:f>
        <x:v>C</x:v>
      </x:c>
      <x:c r="F17" s="53" t="n">
        <x:f>INDEX('Сводка клиентов'!$Q$2:$Q$41,MATCH(A17,'Сводка клиентов'!$U$2:$U$41,0))</x:f>
        <x:v>4800</x:v>
      </x:c>
      <x:c r="G17" s="32" t="n">
        <x:f>INDEX('Сводка клиентов'!$S$2:$S$41,MATCH(A17,'Сводка клиентов'!$U$2:$U$41,0))</x:f>
        <x:v>3</x:v>
      </x:c>
      <x:c r="H17" s="32" t="n">
        <x:f>INDEX('Сводка клиентов'!$O$2:$O$41,MATCH(A17,'Сводка клиентов'!$U$2:$U$41,0))</x:f>
        <x:v>1</x:v>
      </x:c>
      <x:c r="I17" s="32" t="str">
        <x:f>INDEX('Сводка клиентов'!$N$2:$N$41,MATCH(A17,'Сводка клиентов'!$U$2:$U$41,0))</x:f>
        <x:v>MEDIUM</x:v>
      </x:c>
      <x:c r="J17" s="49" t="n">
        <x:f>INDEX('Сводка клиентов'!$L$2:$L$41,MATCH(A17,'Сводка клиентов'!$U$2:$U$41,0))</x:f>
        <x:v>1.51</x:v>
      </x:c>
      <x:c r="K17" s="32" t="n">
        <x:f>INDEX('Сводка клиентов'!$K$2:$K$41,MATCH(A17,'Сводка клиентов'!$U$2:$U$41,0))</x:f>
        <x:v>151</x:v>
      </x:c>
      <x:c r="L17" s="48" t="n">
        <x:f>INDEX('Сводка клиентов'!$G$2:$G$41,MATCH(A17,'Сводка клиентов'!$U$2:$U$41,0))</x:f>
        <x:v>46124</x:v>
      </x:c>
    </x:row>
  </x:sheetData>
  <x:pageMargins left="0.7" right="0.7" top="0.75" bottom="0.75" header="0.3" footer="0.3"/>
  <x:tableParts count="1">
    <x:tablePart xmlns:r="http://schemas.openxmlformats.org/officeDocument/2006/relationships" r:id="R13063999b35a4f9e"/>
  </x:tableParts>
</x:worksheet>
</file>